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4-6固定资产汇总" sheetId="2" r:id="rId1"/>
    <sheet name="4-6-5车辆" sheetId="1" r:id="rId2"/>
  </sheets>
  <externalReferences>
    <externalReference r:id="rId3"/>
    <externalReference r:id="rId4"/>
  </externalReferences>
  <definedNames>
    <definedName name="_xlnm.Print_Area" localSheetId="1">'4-6-5车辆'!$A$1:$Q$23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</authors>
  <commentList>
    <comment ref="A1" authorId="0">
      <text>
        <r>
          <rPr>
            <b/>
            <sz val="9"/>
            <rFont val="宋体"/>
            <charset val="134"/>
          </rPr>
          <t>本表自动生成，请勿改动。</t>
        </r>
      </text>
    </comment>
  </commentList>
</comments>
</file>

<file path=xl/comments2.xml><?xml version="1.0" encoding="utf-8"?>
<comments xmlns="http://schemas.openxmlformats.org/spreadsheetml/2006/main">
  <authors>
    <author>chenjie</author>
  </authors>
  <commentList>
    <comment ref="C5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指当地交管部门颁发的车辆牌照号</t>
        </r>
      </text>
    </comment>
    <comment ref="D5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按车辆行驶证表述的名称和型号填写</t>
        </r>
      </text>
    </comment>
    <comment ref="E5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按车辆铭牌填写，不得以地名或经销商名称替代</t>
        </r>
      </text>
    </comment>
    <comment ref="F5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辆</t>
        </r>
      </text>
    </comment>
    <comment ref="H5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指购买日期，如为二手车须填写原始购置日。日期填写形式(半角状态下)如：2002.6又如2001.11</t>
        </r>
      </text>
    </comment>
    <comment ref="I5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投入使用的日期</t>
        </r>
      </text>
    </comment>
    <comment ref="J5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按里程表显示数填列，若里程表已损坏或不准确，则无需填写</t>
        </r>
      </text>
    </comment>
    <comment ref="Q5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(1)对待报废、盘亏、帐外等运输车辆应在备注栏标明；(2)因折旧提超等原因造成负数余额的项目，应简述原因（3）其他</t>
        </r>
      </text>
    </comment>
  </commentList>
</comments>
</file>

<file path=xl/sharedStrings.xml><?xml version="1.0" encoding="utf-8"?>
<sst xmlns="http://schemas.openxmlformats.org/spreadsheetml/2006/main" count="85" uniqueCount="69">
  <si>
    <t>固定资产评估汇总表</t>
  </si>
  <si>
    <r>
      <rPr>
        <sz val="10"/>
        <rFont val="Times New Roman"/>
        <charset val="134"/>
      </rPr>
      <t xml:space="preserve">                    </t>
    </r>
    <r>
      <rPr>
        <sz val="10"/>
        <rFont val="宋体"/>
        <charset val="134"/>
      </rPr>
      <t>表</t>
    </r>
    <r>
      <rPr>
        <sz val="10"/>
        <rFont val="Times New Roman"/>
        <charset val="134"/>
      </rPr>
      <t>4-6</t>
    </r>
  </si>
  <si>
    <t>金额单位：人民币元</t>
  </si>
  <si>
    <t>编号</t>
  </si>
  <si>
    <t>科目名称</t>
  </si>
  <si>
    <t>账面价值</t>
  </si>
  <si>
    <t>评估价值</t>
  </si>
  <si>
    <t>增值额</t>
  </si>
  <si>
    <r>
      <rPr>
        <sz val="10"/>
        <rFont val="宋体"/>
        <charset val="134"/>
      </rPr>
      <t>增值率</t>
    </r>
    <r>
      <rPr>
        <sz val="10"/>
        <rFont val="Times New Roman"/>
        <charset val="134"/>
      </rPr>
      <t>%</t>
    </r>
  </si>
  <si>
    <t>原值</t>
  </si>
  <si>
    <t>净值</t>
  </si>
  <si>
    <t>房屋建筑物类合计</t>
  </si>
  <si>
    <t>4-6-1</t>
  </si>
  <si>
    <t>固定资产-房屋建筑物</t>
  </si>
  <si>
    <t>4-6-2</t>
  </si>
  <si>
    <t>固定资产-构筑物及其他辅助设施</t>
  </si>
  <si>
    <t>4-6-3</t>
  </si>
  <si>
    <t>固定资产-管道及沟槽</t>
  </si>
  <si>
    <t>设备类合计</t>
  </si>
  <si>
    <t>4-6-4</t>
  </si>
  <si>
    <t>固定资产-机器设备</t>
  </si>
  <si>
    <t>4-6-5</t>
  </si>
  <si>
    <t>固定资产-车辆</t>
  </si>
  <si>
    <t>4-6-6</t>
  </si>
  <si>
    <t>固定资产-电子设备</t>
  </si>
  <si>
    <t>固定资产合计</t>
  </si>
  <si>
    <t>评估人员：曹玉亮、姜智培</t>
  </si>
  <si>
    <t>固定资产—车辆评估明细表</t>
  </si>
  <si>
    <t>评估基准日：2025月10月24日</t>
  </si>
  <si>
    <r>
      <rPr>
        <sz val="10"/>
        <rFont val="宋体"/>
        <charset val="134"/>
      </rPr>
      <t>表</t>
    </r>
    <r>
      <rPr>
        <sz val="10"/>
        <rFont val="Times New Roman"/>
        <charset val="134"/>
      </rPr>
      <t>4-6-5</t>
    </r>
  </si>
  <si>
    <r>
      <rPr>
        <sz val="10"/>
        <rFont val="宋体"/>
        <charset val="134"/>
      </rPr>
      <t>被评估单位（或者产权持有单位）：枣庄市公安局</t>
    </r>
  </si>
  <si>
    <r>
      <rPr>
        <sz val="10"/>
        <rFont val="宋体"/>
        <charset val="134"/>
      </rPr>
      <t>金额单位：人民币元</t>
    </r>
  </si>
  <si>
    <r>
      <rPr>
        <sz val="10"/>
        <rFont val="宋体"/>
        <charset val="134"/>
      </rPr>
      <t>序号</t>
    </r>
  </si>
  <si>
    <t>资产编号</t>
  </si>
  <si>
    <r>
      <rPr>
        <sz val="10"/>
        <rFont val="宋体"/>
        <charset val="134"/>
      </rPr>
      <t>车辆牌号</t>
    </r>
  </si>
  <si>
    <r>
      <rPr>
        <sz val="10"/>
        <rFont val="宋体"/>
        <charset val="134"/>
      </rPr>
      <t>车辆名称
及规格型号</t>
    </r>
  </si>
  <si>
    <r>
      <rPr>
        <sz val="10"/>
        <rFont val="宋体"/>
        <charset val="134"/>
      </rPr>
      <t>生产厂家</t>
    </r>
  </si>
  <si>
    <r>
      <rPr>
        <sz val="10"/>
        <rFont val="宋体"/>
        <charset val="134"/>
      </rPr>
      <t>计量单位</t>
    </r>
  </si>
  <si>
    <r>
      <rPr>
        <sz val="10"/>
        <rFont val="宋体"/>
        <charset val="134"/>
      </rPr>
      <t>数量</t>
    </r>
  </si>
  <si>
    <r>
      <rPr>
        <sz val="10"/>
        <rFont val="宋体"/>
        <charset val="134"/>
      </rPr>
      <t>购置
日期</t>
    </r>
  </si>
  <si>
    <r>
      <rPr>
        <sz val="10"/>
        <rFont val="宋体"/>
        <charset val="134"/>
      </rPr>
      <t>启用
日期</t>
    </r>
  </si>
  <si>
    <r>
      <rPr>
        <sz val="10"/>
        <rFont val="宋体"/>
        <charset val="134"/>
      </rPr>
      <t>已行驶里程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公里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</si>
  <si>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账面价值</t>
    </r>
  </si>
  <si>
    <r>
      <rPr>
        <sz val="10"/>
        <rFont val="宋体"/>
        <charset val="134"/>
      </rPr>
      <t>评估价值</t>
    </r>
  </si>
  <si>
    <t>备注</t>
  </si>
  <si>
    <r>
      <rPr>
        <sz val="10"/>
        <rFont val="宋体"/>
        <charset val="134"/>
      </rPr>
      <t>原值</t>
    </r>
  </si>
  <si>
    <r>
      <rPr>
        <sz val="10"/>
        <rFont val="宋体"/>
        <charset val="134"/>
      </rPr>
      <t>净值</t>
    </r>
  </si>
  <si>
    <r>
      <rPr>
        <sz val="10"/>
        <rFont val="宋体"/>
        <charset val="134"/>
      </rPr>
      <t>成新率</t>
    </r>
    <r>
      <rPr>
        <sz val="10"/>
        <rFont val="Times New Roman"/>
        <charset val="134"/>
      </rPr>
      <t>%</t>
    </r>
  </si>
  <si>
    <r>
      <rPr>
        <sz val="10"/>
        <rFont val="宋体"/>
        <charset val="134"/>
      </rPr>
      <t>鲁</t>
    </r>
    <r>
      <rPr>
        <sz val="10"/>
        <rFont val="Times New Roman"/>
        <charset val="134"/>
      </rPr>
      <t>D78U18</t>
    </r>
  </si>
  <si>
    <r>
      <rPr>
        <sz val="10"/>
        <rFont val="宋体"/>
        <charset val="134"/>
      </rPr>
      <t>帕萨特牌</t>
    </r>
    <r>
      <rPr>
        <sz val="10"/>
        <rFont val="Times New Roman"/>
        <charset val="134"/>
      </rPr>
      <t>SVW7183SJD</t>
    </r>
  </si>
  <si>
    <r>
      <rPr>
        <sz val="10"/>
        <rFont val="宋体"/>
        <charset val="134"/>
      </rPr>
      <t>上海大众汽车有限公司</t>
    </r>
  </si>
  <si>
    <r>
      <rPr>
        <sz val="10"/>
        <rFont val="宋体"/>
        <charset val="134"/>
      </rPr>
      <t>辆</t>
    </r>
  </si>
  <si>
    <r>
      <rPr>
        <sz val="10"/>
        <rFont val="宋体"/>
        <charset val="134"/>
      </rPr>
      <t>鲁</t>
    </r>
    <r>
      <rPr>
        <sz val="10"/>
        <rFont val="Times New Roman"/>
        <charset val="134"/>
      </rPr>
      <t>D76U72</t>
    </r>
  </si>
  <si>
    <r>
      <rPr>
        <sz val="10"/>
        <rFont val="宋体"/>
        <charset val="134"/>
      </rPr>
      <t>鲁</t>
    </r>
    <r>
      <rPr>
        <sz val="10"/>
        <rFont val="Times New Roman"/>
        <charset val="134"/>
      </rPr>
      <t>DV5V05</t>
    </r>
  </si>
  <si>
    <r>
      <rPr>
        <sz val="10"/>
        <rFont val="宋体"/>
        <charset val="134"/>
      </rPr>
      <t>大众牌</t>
    </r>
    <r>
      <rPr>
        <sz val="10"/>
        <rFont val="Times New Roman"/>
        <charset val="134"/>
      </rPr>
      <t>FV7187FBDWG</t>
    </r>
  </si>
  <si>
    <r>
      <rPr>
        <sz val="10"/>
        <rFont val="宋体"/>
        <charset val="134"/>
      </rPr>
      <t>一汽大众汽车有限公司</t>
    </r>
  </si>
  <si>
    <t>jtgj0019</t>
  </si>
  <si>
    <r>
      <rPr>
        <sz val="10"/>
        <rFont val="宋体"/>
        <charset val="134"/>
      </rPr>
      <t>鲁</t>
    </r>
    <r>
      <rPr>
        <sz val="10"/>
        <rFont val="Times New Roman"/>
        <charset val="134"/>
      </rPr>
      <t>D0037</t>
    </r>
    <r>
      <rPr>
        <sz val="10"/>
        <rFont val="宋体"/>
        <charset val="134"/>
      </rPr>
      <t>警</t>
    </r>
  </si>
  <si>
    <r>
      <rPr>
        <sz val="10"/>
        <rFont val="宋体"/>
        <charset val="134"/>
      </rPr>
      <t>迈腾牌</t>
    </r>
    <r>
      <rPr>
        <sz val="10"/>
        <rFont val="Times New Roman"/>
        <charset val="134"/>
      </rPr>
      <t>FV7187TDQG</t>
    </r>
  </si>
  <si>
    <t>无法启动</t>
  </si>
  <si>
    <r>
      <rPr>
        <sz val="10"/>
        <rFont val="宋体"/>
        <charset val="134"/>
      </rPr>
      <t>鲁</t>
    </r>
    <r>
      <rPr>
        <sz val="10"/>
        <rFont val="Times New Roman"/>
        <charset val="134"/>
      </rPr>
      <t>D0980</t>
    </r>
    <r>
      <rPr>
        <sz val="10"/>
        <rFont val="宋体"/>
        <charset val="134"/>
      </rPr>
      <t>警</t>
    </r>
  </si>
  <si>
    <t>GS8豪华智联版</t>
  </si>
  <si>
    <r>
      <rPr>
        <sz val="10"/>
        <rFont val="宋体"/>
        <charset val="134"/>
      </rPr>
      <t>广汽传祺汽车有限公司</t>
    </r>
  </si>
  <si>
    <t>火烧损坏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</si>
  <si>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计</t>
    </r>
  </si>
  <si>
    <t/>
  </si>
  <si>
    <r>
      <rPr>
        <sz val="10"/>
        <rFont val="宋体"/>
        <charset val="134"/>
      </rPr>
      <t>被评估单位（或者产权持有单位）填表人：吕东</t>
    </r>
  </si>
  <si>
    <r>
      <rPr>
        <sz val="10"/>
        <rFont val="宋体"/>
        <charset val="134"/>
      </rPr>
      <t>评估人员：曹玉亮、姜智培</t>
    </r>
  </si>
  <si>
    <r>
      <rPr>
        <sz val="10"/>
        <rFont val="宋体"/>
        <charset val="134"/>
      </rPr>
      <t>填表日期：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</si>
</sst>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32">
    <font>
      <sz val="12"/>
      <name val="Times New Roman"/>
      <charset val="134"/>
    </font>
    <font>
      <sz val="18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2"/>
      <color indexed="12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NumberForma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0">
      <alignment vertical="center"/>
    </xf>
    <xf numFmtId="0" fontId="27" fillId="0" borderId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43" fontId="29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NumberFormat="1" applyFont="1" applyFill="1" applyBorder="1" applyAlignment="1" applyProtection="1">
      <alignment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57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 wrapText="1" shrinkToFit="1"/>
    </xf>
    <xf numFmtId="177" fontId="3" fillId="0" borderId="2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 applyProtection="1">
      <alignment vertical="center" wrapText="1" shrinkToFit="1"/>
    </xf>
    <xf numFmtId="0" fontId="3" fillId="0" borderId="2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57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right" vertical="center" wrapText="1" shrinkToFit="1"/>
    </xf>
    <xf numFmtId="177" fontId="3" fillId="0" borderId="2" xfId="0" applyNumberFormat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0" applyFont="1" applyBorder="1" applyAlignment="1">
      <alignment horizontal="left" vertical="center" shrinkToFit="1"/>
    </xf>
    <xf numFmtId="14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shrinkToFit="1"/>
    </xf>
    <xf numFmtId="43" fontId="3" fillId="0" borderId="2" xfId="0" applyNumberFormat="1" applyFont="1" applyBorder="1" applyAlignment="1">
      <alignment horizontal="right" vertical="center" shrinkToFit="1"/>
    </xf>
    <xf numFmtId="0" fontId="1" fillId="0" borderId="0" xfId="49" applyFont="1" applyAlignment="1">
      <alignment vertical="center"/>
    </xf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4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176" fontId="2" fillId="0" borderId="0" xfId="49" applyNumberFormat="1" applyFont="1" applyAlignment="1">
      <alignment horizontal="center" vertical="center"/>
    </xf>
    <xf numFmtId="176" fontId="3" fillId="0" borderId="0" xfId="49" applyNumberFormat="1" applyFont="1" applyAlignment="1">
      <alignment horizontal="center" vertical="center"/>
    </xf>
    <xf numFmtId="0" fontId="3" fillId="0" borderId="0" xfId="49" applyNumberFormat="1" applyFont="1" applyAlignment="1">
      <alignment horizontal="center" vertical="center"/>
    </xf>
    <xf numFmtId="0" fontId="3" fillId="0" borderId="0" xfId="49" applyNumberFormat="1" applyFont="1" applyAlignment="1">
      <alignment vertical="center"/>
    </xf>
    <xf numFmtId="0" fontId="2" fillId="0" borderId="0" xfId="49" applyNumberFormat="1" applyFont="1" applyAlignment="1">
      <alignment horizontal="center" vertical="center"/>
    </xf>
    <xf numFmtId="176" fontId="2" fillId="0" borderId="1" xfId="49" applyNumberFormat="1" applyFont="1" applyBorder="1" applyAlignment="1">
      <alignment horizontal="left" vertical="center"/>
    </xf>
    <xf numFmtId="0" fontId="2" fillId="0" borderId="1" xfId="49" applyFont="1" applyBorder="1" applyAlignment="1">
      <alignment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3" fillId="0" borderId="6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49" fontId="2" fillId="0" borderId="2" xfId="49" applyNumberFormat="1" applyFont="1" applyBorder="1" applyAlignment="1">
      <alignment horizontal="center" vertical="center"/>
    </xf>
    <xf numFmtId="0" fontId="5" fillId="0" borderId="6" xfId="49" applyFont="1" applyBorder="1" applyAlignment="1">
      <alignment vertical="center"/>
    </xf>
    <xf numFmtId="177" fontId="2" fillId="0" borderId="6" xfId="49" applyNumberFormat="1" applyFont="1" applyBorder="1" applyAlignment="1">
      <alignment horizontal="right" vertical="center" shrinkToFit="1"/>
    </xf>
    <xf numFmtId="177" fontId="2" fillId="0" borderId="2" xfId="49" applyNumberFormat="1" applyFont="1" applyBorder="1" applyAlignment="1">
      <alignment horizontal="right" vertical="center" shrinkToFit="1"/>
    </xf>
    <xf numFmtId="0" fontId="5" fillId="0" borderId="6" xfId="53" applyFont="1" applyBorder="1" applyAlignment="1" applyProtection="1">
      <alignment vertical="center"/>
    </xf>
    <xf numFmtId="49" fontId="2" fillId="0" borderId="2" xfId="49" applyNumberFormat="1" applyFont="1" applyBorder="1" applyAlignment="1">
      <alignment horizontal="left" vertical="center"/>
    </xf>
    <xf numFmtId="0" fontId="5" fillId="0" borderId="7" xfId="53" applyFont="1" applyBorder="1" applyAlignment="1" applyProtection="1">
      <alignment horizontal="center" vertical="center"/>
    </xf>
    <xf numFmtId="0" fontId="5" fillId="0" borderId="6" xfId="53" applyFont="1" applyBorder="1" applyAlignment="1" applyProtection="1">
      <alignment horizontal="center" vertical="center"/>
    </xf>
    <xf numFmtId="0" fontId="2" fillId="0" borderId="8" xfId="49" applyFont="1" applyBorder="1" applyAlignment="1">
      <alignment vertical="center"/>
    </xf>
    <xf numFmtId="0" fontId="2" fillId="0" borderId="8" xfId="49" applyFont="1" applyBorder="1" applyAlignment="1">
      <alignment horizontal="center" vertical="center"/>
    </xf>
    <xf numFmtId="49" fontId="3" fillId="0" borderId="0" xfId="49" applyNumberFormat="1" applyFont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超链接 2" xfId="53"/>
    <cellStyle name="千位分隔 2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6256\Desktop\11\&#24066;&#20844;&#23433;&#23616;&#36710;&#36742;&#35780;&#20272;&#26126;&#32454;&#34920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549769174\FileStorage\File\2022-01\&#35780;&#20272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-6固定资产汇总"/>
      <sheetName val="车辆"/>
    </sheetNames>
    <sheetDataSet>
      <sheetData sheetId="0"/>
      <sheetData sheetId="1">
        <row r="4">
          <cell r="A4" t="str">
            <v>被评估单位（或者产权持有单位）：枣庄市公安局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YRXWY"/>
      <sheetName val="填表说明"/>
      <sheetName val="封面"/>
      <sheetName val="目录"/>
      <sheetName val="报告用"/>
      <sheetName val="1-汇总表"/>
      <sheetName val="2-分类汇总"/>
      <sheetName val="3-流动汇总"/>
      <sheetName val="表3-1货币汇总表"/>
      <sheetName val="3-1-1现金"/>
      <sheetName val="3-1-2银行存款"/>
      <sheetName val="3-1-3其他货币资金"/>
      <sheetName val="3-2交易性金融资产汇总"/>
      <sheetName val="3-2-1交易性-股票"/>
      <sheetName val="3-2-2交易性-债券"/>
      <sheetName val="3-2-3交易性-基金"/>
      <sheetName val="3-3应收票据"/>
      <sheetName val="3-4应收账款"/>
      <sheetName val="3-5预付账款"/>
      <sheetName val="3-6应收利息"/>
      <sheetName val="3-7应收股利"/>
      <sheetName val="3-8其他应收款"/>
      <sheetName val="3-9存货汇总"/>
      <sheetName val="3-9-1材料采购（在途物资）"/>
      <sheetName val="3-9-2原材料"/>
      <sheetName val="3-9-3在库周转材料"/>
      <sheetName val="3-9-4委托加工物资"/>
      <sheetName val="3-9-5产成品（库存商品）"/>
      <sheetName val="3-9-6在产品（自制半成品）"/>
      <sheetName val="3-9-7发出商品"/>
      <sheetName val="3-9-8在用周转材料"/>
      <sheetName val="3-10一年到期非流动资产"/>
      <sheetName val="3-11其他流动资产"/>
      <sheetName val="4-非流动资产汇总"/>
      <sheetName val="4-1可供出售金融资产汇总"/>
      <sheetName val="4-1-1可出售-股票"/>
      <sheetName val="4-1-2可出售-债券"/>
      <sheetName val="4-1-3可出售-其他"/>
      <sheetName val="4-2持有到期投资"/>
      <sheetName val="4-3长期应收"/>
      <sheetName val="4-4股权投资"/>
      <sheetName val="4-5投资性房地产汇总"/>
      <sheetName val="4-5-1投资性房地产"/>
      <sheetName val="4-5-2投资性房地产"/>
      <sheetName val="4-5-3投资性地产"/>
      <sheetName val="4-5-4投资性地产"/>
      <sheetName val="4-6固定资产汇总"/>
      <sheetName val="4-6-1房屋建筑物"/>
      <sheetName val="4-6-2构筑物"/>
      <sheetName val="4-6-3管道沟槽"/>
      <sheetName val="4-6-4机器设备"/>
      <sheetName val="4-6-5车辆"/>
      <sheetName val="4-6-6电子设备"/>
      <sheetName val="4-6-7土地"/>
      <sheetName val="4-7在建工程汇总"/>
      <sheetName val="4-7-1在建（土建）"/>
      <sheetName val="4-7-2在建（设备）"/>
      <sheetName val="4-8工程物资"/>
      <sheetName val="4-9固定资产清理"/>
      <sheetName val="4-10生产性生物资产"/>
      <sheetName val="4-11油气资产"/>
      <sheetName val="4-12无形资产汇总"/>
      <sheetName val="4-12-1无形-土地"/>
      <sheetName val="4-12-2无形-矿业权"/>
      <sheetName val="4-12-3无形-其他"/>
      <sheetName val="4-13开发支出"/>
      <sheetName val="4-14商誉"/>
      <sheetName val="4-15长期待摊费用"/>
      <sheetName val="4-16递延所得税资产"/>
      <sheetName val="4-17其他非流动资产"/>
      <sheetName val="5-流动负债汇总"/>
      <sheetName val="5-1短期借款"/>
      <sheetName val="5-2交易性金融负债"/>
      <sheetName val="5-3应付票据"/>
      <sheetName val="5-4应付账款"/>
      <sheetName val="5-5预收账款"/>
      <sheetName val="5-6职工薪酬"/>
      <sheetName val="5-7应交税费"/>
      <sheetName val="5-8应付利息"/>
      <sheetName val="5-9应付股利（利润）"/>
      <sheetName val="5-10其他应付款"/>
      <sheetName val="5-11一年到期非流动负债"/>
      <sheetName val="5-12其他流动负债"/>
      <sheetName val="6-非流动负债汇总 "/>
      <sheetName val="6-1长期借款"/>
      <sheetName val="6-2应付债券"/>
      <sheetName val="6-3长期应付款"/>
      <sheetName val="6-4专项应付款"/>
      <sheetName val="6-5预计负债"/>
      <sheetName val="6-6递延所得税负债"/>
      <sheetName val="6-7其他非流动负债"/>
      <sheetName val="00000000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>
        <row r="22">
          <cell r="K22">
            <v>0</v>
          </cell>
        </row>
        <row r="22">
          <cell r="M22">
            <v>0</v>
          </cell>
        </row>
      </sheetData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</sheetPr>
  <dimension ref="A1:J20"/>
  <sheetViews>
    <sheetView showGridLines="0" showZeros="0" workbookViewId="0">
      <selection activeCell="D11" sqref="D11"/>
    </sheetView>
  </sheetViews>
  <sheetFormatPr defaultColWidth="8.1" defaultRowHeight="15.75" customHeight="1"/>
  <cols>
    <col min="1" max="1" width="6.4" style="43" customWidth="1"/>
    <col min="2" max="2" width="24.9" style="43" customWidth="1"/>
    <col min="3" max="6" width="11.8" style="43" customWidth="1"/>
    <col min="7" max="7" width="13.3" style="43" customWidth="1"/>
    <col min="8" max="8" width="11.2" style="43" customWidth="1"/>
    <col min="9" max="10" width="7.8" style="43" customWidth="1"/>
    <col min="11" max="16384" width="8.1" style="43"/>
  </cols>
  <sheetData>
    <row r="1" s="40" customFormat="1" ht="30" customHeight="1" spans="1:10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ht="14.1" customHeight="1" spans="1:10">
      <c r="A2" s="46" t="str">
        <f>'4-6-5车辆'!A2:Q2</f>
        <v>评估基准日：2025月10月24日</v>
      </c>
      <c r="B2" s="47"/>
      <c r="C2" s="47"/>
      <c r="D2" s="47"/>
      <c r="E2" s="48"/>
      <c r="F2" s="48"/>
      <c r="G2" s="48"/>
      <c r="H2" s="48"/>
      <c r="I2" s="48"/>
      <c r="J2" s="48"/>
    </row>
    <row r="3" ht="14.1" customHeight="1" spans="1:10">
      <c r="A3" s="47"/>
      <c r="B3" s="47"/>
      <c r="C3" s="47"/>
      <c r="D3" s="47"/>
      <c r="E3" s="48"/>
      <c r="F3" s="48"/>
      <c r="G3" s="48"/>
      <c r="H3" s="49"/>
      <c r="I3" s="50" t="s">
        <v>1</v>
      </c>
      <c r="J3" s="50"/>
    </row>
    <row r="4" customHeight="1" spans="1:10">
      <c r="A4" s="51" t="str">
        <f>[1]车辆!A4</f>
        <v>被评估单位（或者产权持有单位）：枣庄市公安局</v>
      </c>
      <c r="G4" s="52"/>
      <c r="H4" s="52"/>
      <c r="I4" s="53" t="s">
        <v>2</v>
      </c>
      <c r="J4" s="53"/>
    </row>
    <row r="5" s="41" customFormat="1" ht="24.9" customHeight="1" spans="1:10">
      <c r="A5" s="54" t="s">
        <v>3</v>
      </c>
      <c r="B5" s="54" t="s">
        <v>4</v>
      </c>
      <c r="C5" s="55" t="s">
        <v>5</v>
      </c>
      <c r="D5" s="56"/>
      <c r="E5" s="54" t="s">
        <v>6</v>
      </c>
      <c r="F5" s="57"/>
      <c r="G5" s="54" t="s">
        <v>7</v>
      </c>
      <c r="H5" s="57"/>
      <c r="I5" s="54" t="s">
        <v>8</v>
      </c>
      <c r="J5" s="57"/>
    </row>
    <row r="6" s="41" customFormat="1" ht="24.9" customHeight="1" spans="1:10">
      <c r="A6" s="57"/>
      <c r="B6" s="57"/>
      <c r="C6" s="58" t="s">
        <v>9</v>
      </c>
      <c r="D6" s="54" t="s">
        <v>10</v>
      </c>
      <c r="E6" s="54" t="s">
        <v>9</v>
      </c>
      <c r="F6" s="54" t="s">
        <v>10</v>
      </c>
      <c r="G6" s="54" t="s">
        <v>9</v>
      </c>
      <c r="H6" s="54" t="s">
        <v>10</v>
      </c>
      <c r="I6" s="54" t="s">
        <v>9</v>
      </c>
      <c r="J6" s="54" t="s">
        <v>10</v>
      </c>
    </row>
    <row r="7" s="42" customFormat="1" ht="24.9" customHeight="1" spans="1:10">
      <c r="A7" s="59"/>
      <c r="B7" s="60" t="s">
        <v>11</v>
      </c>
      <c r="C7" s="61"/>
      <c r="D7" s="61"/>
      <c r="E7" s="61"/>
      <c r="F7" s="61"/>
      <c r="G7" s="62"/>
      <c r="H7" s="62"/>
      <c r="I7" s="62" t="str">
        <f t="shared" ref="I7:J13" si="0">IF(C7=0,"",G7/C7*100)</f>
        <v/>
      </c>
      <c r="J7" s="62" t="str">
        <f t="shared" si="0"/>
        <v/>
      </c>
    </row>
    <row r="8" s="42" customFormat="1" ht="24.9" customHeight="1" spans="1:10">
      <c r="A8" s="59" t="s">
        <v>12</v>
      </c>
      <c r="B8" s="63" t="s">
        <v>13</v>
      </c>
      <c r="C8" s="61"/>
      <c r="D8" s="61"/>
      <c r="E8" s="61"/>
      <c r="F8" s="61"/>
      <c r="G8" s="62"/>
      <c r="H8" s="62"/>
      <c r="I8" s="62" t="str">
        <f t="shared" si="0"/>
        <v/>
      </c>
      <c r="J8" s="62" t="str">
        <f t="shared" si="0"/>
        <v/>
      </c>
    </row>
    <row r="9" s="42" customFormat="1" ht="24.9" customHeight="1" spans="1:10">
      <c r="A9" s="59" t="s">
        <v>14</v>
      </c>
      <c r="B9" s="63" t="s">
        <v>15</v>
      </c>
      <c r="C9" s="61"/>
      <c r="D9" s="61"/>
      <c r="E9" s="61">
        <f>'[2]4-6-2构筑物'!K19</f>
        <v>0</v>
      </c>
      <c r="F9" s="61">
        <f>'[2]4-6-2构筑物'!M19</f>
        <v>0</v>
      </c>
      <c r="G9" s="62">
        <f t="shared" ref="G9:H12" si="1">E9-C9</f>
        <v>0</v>
      </c>
      <c r="H9" s="62">
        <f t="shared" si="1"/>
        <v>0</v>
      </c>
      <c r="I9" s="62" t="str">
        <f t="shared" si="0"/>
        <v/>
      </c>
      <c r="J9" s="62" t="str">
        <f t="shared" si="0"/>
        <v/>
      </c>
    </row>
    <row r="10" s="42" customFormat="1" ht="24.9" customHeight="1" spans="1:10">
      <c r="A10" s="59" t="s">
        <v>16</v>
      </c>
      <c r="B10" s="63" t="s">
        <v>17</v>
      </c>
      <c r="C10" s="61"/>
      <c r="D10" s="61"/>
      <c r="E10" s="61">
        <f>'[2]4-6-3管道沟槽'!K22</f>
        <v>0</v>
      </c>
      <c r="F10" s="61">
        <f>'[2]4-6-3管道沟槽'!M22</f>
        <v>0</v>
      </c>
      <c r="G10" s="62">
        <f t="shared" si="1"/>
        <v>0</v>
      </c>
      <c r="H10" s="62">
        <f t="shared" si="1"/>
        <v>0</v>
      </c>
      <c r="I10" s="62" t="str">
        <f t="shared" si="0"/>
        <v/>
      </c>
      <c r="J10" s="62" t="str">
        <f t="shared" si="0"/>
        <v/>
      </c>
    </row>
    <row r="11" s="42" customFormat="1" ht="24.9" customHeight="1" spans="1:10">
      <c r="A11" s="59"/>
      <c r="B11" s="63"/>
      <c r="C11" s="61"/>
      <c r="D11" s="62"/>
      <c r="E11" s="62"/>
      <c r="F11" s="62"/>
      <c r="G11" s="62">
        <f t="shared" si="1"/>
        <v>0</v>
      </c>
      <c r="H11" s="62">
        <f t="shared" si="1"/>
        <v>0</v>
      </c>
      <c r="I11" s="62" t="str">
        <f t="shared" si="0"/>
        <v/>
      </c>
      <c r="J11" s="62" t="str">
        <f t="shared" si="0"/>
        <v/>
      </c>
    </row>
    <row r="12" s="42" customFormat="1" ht="24.9" customHeight="1" spans="1:10">
      <c r="A12" s="59"/>
      <c r="B12" s="60" t="s">
        <v>18</v>
      </c>
      <c r="C12" s="61">
        <f>SUM(C13:C15)</f>
        <v>947333.1</v>
      </c>
      <c r="D12" s="61">
        <f>SUM(D13:D15)</f>
        <v>48216.82</v>
      </c>
      <c r="E12" s="61">
        <f>SUM(E13:E15)</f>
        <v>19170</v>
      </c>
      <c r="F12" s="61">
        <f>SUM(F13:F15)</f>
        <v>19170</v>
      </c>
      <c r="G12" s="62">
        <f t="shared" si="1"/>
        <v>-928163.1</v>
      </c>
      <c r="H12" s="62">
        <f t="shared" si="1"/>
        <v>-29046.82</v>
      </c>
      <c r="I12" s="62">
        <f t="shared" si="0"/>
        <v>-97.9764245543621</v>
      </c>
      <c r="J12" s="62">
        <f t="shared" si="0"/>
        <v>-60.2420897935617</v>
      </c>
    </row>
    <row r="13" s="42" customFormat="1" ht="24.9" customHeight="1" spans="1:10">
      <c r="A13" s="59" t="s">
        <v>19</v>
      </c>
      <c r="B13" s="63" t="s">
        <v>20</v>
      </c>
      <c r="C13" s="61"/>
      <c r="D13" s="61"/>
      <c r="E13" s="61"/>
      <c r="F13" s="61"/>
      <c r="G13" s="62"/>
      <c r="H13" s="62"/>
      <c r="I13" s="62" t="str">
        <f t="shared" si="0"/>
        <v/>
      </c>
      <c r="J13" s="62" t="str">
        <f>IF(D13=0,"",H13/D13*100)</f>
        <v/>
      </c>
    </row>
    <row r="14" s="42" customFormat="1" ht="24.9" customHeight="1" spans="1:10">
      <c r="A14" s="59" t="s">
        <v>21</v>
      </c>
      <c r="B14" s="63" t="s">
        <v>22</v>
      </c>
      <c r="C14" s="61">
        <f>'4-6-5车辆'!K21</f>
        <v>947333.1</v>
      </c>
      <c r="D14" s="61">
        <f>'4-6-5车辆'!L21</f>
        <v>48216.82</v>
      </c>
      <c r="E14" s="61">
        <f>'4-6-5车辆'!M21</f>
        <v>19170</v>
      </c>
      <c r="F14" s="61">
        <f>'4-6-5车辆'!O21</f>
        <v>19170</v>
      </c>
      <c r="G14" s="62">
        <f t="shared" ref="G14:H17" si="2">E14-C14</f>
        <v>-928163.1</v>
      </c>
      <c r="H14" s="62">
        <f t="shared" si="2"/>
        <v>-29046.82</v>
      </c>
      <c r="I14" s="62">
        <f>IF(C14=0,"",G14/C14*100)</f>
        <v>-97.9764245543621</v>
      </c>
      <c r="J14" s="62">
        <f>IF(D14=0,"",H14/D14*100)</f>
        <v>-60.2420897935617</v>
      </c>
    </row>
    <row r="15" s="42" customFormat="1" ht="24.9" customHeight="1" spans="1:10">
      <c r="A15" s="59" t="s">
        <v>23</v>
      </c>
      <c r="B15" s="63" t="s">
        <v>24</v>
      </c>
      <c r="C15" s="61"/>
      <c r="D15" s="61"/>
      <c r="E15" s="61"/>
      <c r="F15" s="61"/>
      <c r="G15" s="62">
        <f t="shared" si="2"/>
        <v>0</v>
      </c>
      <c r="H15" s="62">
        <f t="shared" si="2"/>
        <v>0</v>
      </c>
      <c r="I15" s="62" t="str">
        <f t="shared" ref="I15:J18" si="3">IF(C15=0,"",G15/C15*100)</f>
        <v/>
      </c>
      <c r="J15" s="62" t="str">
        <f t="shared" si="3"/>
        <v/>
      </c>
    </row>
    <row r="16" s="42" customFormat="1" ht="24.9" customHeight="1" spans="1:10">
      <c r="A16" s="59"/>
      <c r="B16" s="63"/>
      <c r="C16" s="61"/>
      <c r="D16" s="61"/>
      <c r="E16" s="61"/>
      <c r="F16" s="61"/>
      <c r="G16" s="62"/>
      <c r="H16" s="62"/>
      <c r="I16" s="62"/>
      <c r="J16" s="62"/>
    </row>
    <row r="17" s="42" customFormat="1" ht="24.9" customHeight="1" spans="1:10">
      <c r="A17" s="64"/>
      <c r="B17" s="63"/>
      <c r="C17" s="61"/>
      <c r="D17" s="62"/>
      <c r="E17" s="62"/>
      <c r="F17" s="62"/>
      <c r="G17" s="62">
        <f t="shared" si="2"/>
        <v>0</v>
      </c>
      <c r="H17" s="62">
        <f t="shared" si="2"/>
        <v>0</v>
      </c>
      <c r="I17" s="62" t="str">
        <f t="shared" si="3"/>
        <v/>
      </c>
      <c r="J17" s="62" t="str">
        <f t="shared" si="3"/>
        <v/>
      </c>
    </row>
    <row r="18" s="42" customFormat="1" ht="24.9" customHeight="1" spans="1:10">
      <c r="A18" s="65" t="s">
        <v>25</v>
      </c>
      <c r="B18" s="66"/>
      <c r="C18" s="61">
        <f>C7+C12</f>
        <v>947333.1</v>
      </c>
      <c r="D18" s="61">
        <f>D7+D12</f>
        <v>48216.82</v>
      </c>
      <c r="E18" s="61">
        <f>E7+E12</f>
        <v>19170</v>
      </c>
      <c r="F18" s="61">
        <f>F7+F12</f>
        <v>19170</v>
      </c>
      <c r="G18" s="62">
        <f>E18-C18</f>
        <v>-928163.1</v>
      </c>
      <c r="H18" s="62">
        <f>F18-D18</f>
        <v>-29046.82</v>
      </c>
      <c r="I18" s="62">
        <f t="shared" si="3"/>
        <v>-97.9764245543621</v>
      </c>
      <c r="J18" s="62">
        <f t="shared" si="3"/>
        <v>-60.2420897935617</v>
      </c>
    </row>
    <row r="19" customHeight="1" spans="1:10">
      <c r="E19" s="67"/>
      <c r="F19" s="67"/>
      <c r="G19" s="67"/>
      <c r="H19" s="68" t="s">
        <v>26</v>
      </c>
      <c r="I19" s="68"/>
      <c r="J19" s="68"/>
    </row>
    <row r="20" customHeight="1" spans="1:10">
      <c r="A20" s="69"/>
    </row>
  </sheetData>
  <mergeCells count="12">
    <mergeCell ref="A1:J1"/>
    <mergeCell ref="A2:J2"/>
    <mergeCell ref="I3:J3"/>
    <mergeCell ref="I4:J4"/>
    <mergeCell ref="C5:D5"/>
    <mergeCell ref="E5:F5"/>
    <mergeCell ref="G5:H5"/>
    <mergeCell ref="I5:J5"/>
    <mergeCell ref="A18:B18"/>
    <mergeCell ref="H19:J19"/>
    <mergeCell ref="A5:A6"/>
    <mergeCell ref="B5:B6"/>
  </mergeCells>
  <printOptions horizontalCentered="1"/>
  <pageMargins left="0.78740157480315" right="0.78740157480315" top="1.06299212598425" bottom="0.78740157480315" header="1.37795275590551" footer="0.511811023622047"/>
  <pageSetup paperSize="9" fitToHeight="0" orientation="landscape"/>
  <headerFooter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2"/>
    <pageSetUpPr fitToPage="1"/>
  </sheetPr>
  <dimension ref="A1:Q23"/>
  <sheetViews>
    <sheetView showGridLines="0" tabSelected="1" workbookViewId="0">
      <pane xSplit="4" ySplit="6" topLeftCell="E7" activePane="bottomRight" state="frozen"/>
      <selection/>
      <selection pane="topRight"/>
      <selection pane="bottomLeft"/>
      <selection pane="bottomRight" activeCell="C13" sqref="C13"/>
    </sheetView>
  </sheetViews>
  <sheetFormatPr defaultColWidth="9" defaultRowHeight="15.75" customHeight="1"/>
  <cols>
    <col min="1" max="1" width="5.1" style="5" customWidth="1"/>
    <col min="2" max="2" width="10" style="5" customWidth="1"/>
    <col min="3" max="3" width="10.7" style="5" customWidth="1"/>
    <col min="4" max="4" width="13.6" style="5" customWidth="1"/>
    <col min="5" max="5" width="11.6" style="5" customWidth="1"/>
    <col min="6" max="6" width="4.4" style="5" customWidth="1"/>
    <col min="7" max="7" width="4.7" style="5" customWidth="1"/>
    <col min="8" max="8" width="9.7" style="5" customWidth="1"/>
    <col min="9" max="9" width="9.9" style="5" customWidth="1"/>
    <col min="10" max="10" width="8.4" style="5" customWidth="1"/>
    <col min="11" max="11" width="10.1" style="5" customWidth="1"/>
    <col min="12" max="12" width="9.5" style="5" customWidth="1"/>
    <col min="13" max="13" width="10.5" style="5" customWidth="1"/>
    <col min="14" max="14" width="5.9" style="5" customWidth="1"/>
    <col min="15" max="15" width="10.1" style="5" customWidth="1"/>
    <col min="16" max="16" width="5.7" style="5" customWidth="1"/>
    <col min="17" max="17" width="8.6" style="5" customWidth="1"/>
    <col min="18" max="16384" width="8.8" style="5"/>
  </cols>
  <sheetData>
    <row r="1" s="1" customFormat="1" ht="30" customHeight="1" spans="1:17">
      <c r="A1" s="6" t="s">
        <v>27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14.1" customHeight="1" spans="1:17">
      <c r="A2" s="8" t="s">
        <v>28</v>
      </c>
      <c r="B2" s="8"/>
      <c r="C2" s="9"/>
      <c r="D2" s="9"/>
      <c r="E2" s="9"/>
      <c r="F2" s="9"/>
      <c r="G2" s="9"/>
      <c r="H2" s="9"/>
      <c r="I2" s="10"/>
      <c r="J2" s="10"/>
      <c r="K2" s="10"/>
      <c r="L2" s="10"/>
      <c r="M2" s="10"/>
      <c r="N2" s="10"/>
      <c r="O2" s="10"/>
      <c r="P2" s="10"/>
      <c r="Q2" s="10"/>
    </row>
    <row r="3" ht="14.1" customHeight="1" spans="1:17">
      <c r="A3" s="9"/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9" t="s">
        <v>29</v>
      </c>
    </row>
    <row r="4" customHeight="1" spans="1:17">
      <c r="A4" s="11" t="s">
        <v>30</v>
      </c>
      <c r="B4" s="11"/>
      <c r="C4" s="11"/>
      <c r="D4" s="11"/>
      <c r="E4" s="11"/>
      <c r="F4" s="11"/>
      <c r="G4" s="11"/>
      <c r="H4" s="11"/>
      <c r="I4" s="11"/>
      <c r="J4" s="11"/>
      <c r="Q4" s="12" t="s">
        <v>31</v>
      </c>
    </row>
    <row r="5" s="2" customFormat="1" ht="25.05" customHeight="1" spans="1:17">
      <c r="A5" s="13" t="s">
        <v>32</v>
      </c>
      <c r="B5" s="14" t="s">
        <v>33</v>
      </c>
      <c r="C5" s="13" t="s">
        <v>34</v>
      </c>
      <c r="D5" s="15" t="s">
        <v>35</v>
      </c>
      <c r="E5" s="15" t="s">
        <v>36</v>
      </c>
      <c r="F5" s="15" t="s">
        <v>37</v>
      </c>
      <c r="G5" s="15" t="s">
        <v>38</v>
      </c>
      <c r="H5" s="15" t="s">
        <v>39</v>
      </c>
      <c r="I5" s="15" t="s">
        <v>40</v>
      </c>
      <c r="J5" s="15" t="s">
        <v>41</v>
      </c>
      <c r="K5" s="16" t="s">
        <v>42</v>
      </c>
      <c r="L5" s="16"/>
      <c r="M5" s="13" t="s">
        <v>43</v>
      </c>
      <c r="N5" s="13"/>
      <c r="O5" s="13"/>
      <c r="P5" s="15" t="s">
        <v>8</v>
      </c>
      <c r="Q5" s="17" t="s">
        <v>44</v>
      </c>
    </row>
    <row r="6" s="2" customFormat="1" ht="25.05" customHeight="1" spans="1:17">
      <c r="A6" s="13"/>
      <c r="B6" s="18"/>
      <c r="C6" s="13"/>
      <c r="D6" s="13"/>
      <c r="E6" s="13"/>
      <c r="F6" s="13"/>
      <c r="G6" s="13"/>
      <c r="H6" s="13"/>
      <c r="I6" s="13"/>
      <c r="J6" s="13"/>
      <c r="K6" s="13" t="s">
        <v>45</v>
      </c>
      <c r="L6" s="13" t="s">
        <v>46</v>
      </c>
      <c r="M6" s="13" t="s">
        <v>45</v>
      </c>
      <c r="N6" s="15" t="s">
        <v>47</v>
      </c>
      <c r="O6" s="13" t="s">
        <v>46</v>
      </c>
      <c r="P6" s="13"/>
      <c r="Q6" s="13"/>
    </row>
    <row r="7" s="2" customFormat="1" ht="28.05" customHeight="1" spans="1:17">
      <c r="A7" s="13">
        <v>1</v>
      </c>
      <c r="B7" s="19">
        <v>2012000345</v>
      </c>
      <c r="C7" s="20" t="s">
        <v>48</v>
      </c>
      <c r="D7" s="21" t="s">
        <v>49</v>
      </c>
      <c r="E7" s="22" t="s">
        <v>50</v>
      </c>
      <c r="F7" s="20" t="s">
        <v>51</v>
      </c>
      <c r="G7" s="20">
        <v>1</v>
      </c>
      <c r="H7" s="23">
        <v>40953</v>
      </c>
      <c r="I7" s="23">
        <v>40953</v>
      </c>
      <c r="J7" s="20">
        <v>140475</v>
      </c>
      <c r="K7" s="24">
        <v>175990</v>
      </c>
      <c r="L7" s="24">
        <v>0</v>
      </c>
      <c r="M7" s="24">
        <v>4100</v>
      </c>
      <c r="N7" s="24"/>
      <c r="O7" s="24">
        <v>4100</v>
      </c>
      <c r="P7" s="25"/>
      <c r="Q7" s="26"/>
    </row>
    <row r="8" s="3" customFormat="1" ht="28.05" customHeight="1" spans="1:17">
      <c r="A8" s="13">
        <v>2</v>
      </c>
      <c r="B8" s="19">
        <v>2012000351</v>
      </c>
      <c r="C8" s="20" t="s">
        <v>52</v>
      </c>
      <c r="D8" s="21" t="s">
        <v>49</v>
      </c>
      <c r="E8" s="22" t="s">
        <v>50</v>
      </c>
      <c r="F8" s="20" t="s">
        <v>51</v>
      </c>
      <c r="G8" s="20">
        <v>1</v>
      </c>
      <c r="H8" s="23">
        <v>41026</v>
      </c>
      <c r="I8" s="23">
        <v>41026</v>
      </c>
      <c r="J8" s="20">
        <v>162421</v>
      </c>
      <c r="K8" s="24">
        <v>175990</v>
      </c>
      <c r="L8" s="24">
        <v>0</v>
      </c>
      <c r="M8" s="24">
        <v>3600</v>
      </c>
      <c r="N8" s="24"/>
      <c r="O8" s="24">
        <v>3600</v>
      </c>
      <c r="P8" s="25"/>
      <c r="Q8" s="26"/>
    </row>
    <row r="9" s="3" customFormat="1" ht="28.05" customHeight="1" spans="1:17">
      <c r="A9" s="13">
        <v>3</v>
      </c>
      <c r="B9" s="19">
        <v>2013000022</v>
      </c>
      <c r="C9" s="20" t="s">
        <v>53</v>
      </c>
      <c r="D9" s="21" t="s">
        <v>54</v>
      </c>
      <c r="E9" s="22" t="s">
        <v>55</v>
      </c>
      <c r="F9" s="20" t="s">
        <v>51</v>
      </c>
      <c r="G9" s="20">
        <v>1</v>
      </c>
      <c r="H9" s="23">
        <v>41311</v>
      </c>
      <c r="I9" s="23">
        <v>41311</v>
      </c>
      <c r="J9" s="20">
        <v>111896</v>
      </c>
      <c r="K9" s="24">
        <v>196800</v>
      </c>
      <c r="L9" s="24">
        <v>0</v>
      </c>
      <c r="M9" s="24">
        <v>7200</v>
      </c>
      <c r="N9" s="24"/>
      <c r="O9" s="24">
        <v>7200</v>
      </c>
      <c r="P9" s="25"/>
      <c r="Q9" s="26"/>
    </row>
    <row r="10" s="3" customFormat="1" ht="28.05" customHeight="1" spans="1:17">
      <c r="A10" s="13">
        <v>4</v>
      </c>
      <c r="B10" s="19" t="s">
        <v>56</v>
      </c>
      <c r="C10" s="20" t="s">
        <v>57</v>
      </c>
      <c r="D10" s="21" t="s">
        <v>58</v>
      </c>
      <c r="E10" s="22" t="s">
        <v>55</v>
      </c>
      <c r="F10" s="20" t="s">
        <v>51</v>
      </c>
      <c r="G10" s="20">
        <v>1</v>
      </c>
      <c r="H10" s="23">
        <v>40120</v>
      </c>
      <c r="I10" s="23">
        <v>40120</v>
      </c>
      <c r="J10" s="20"/>
      <c r="K10" s="24">
        <v>213400</v>
      </c>
      <c r="L10" s="24">
        <v>0</v>
      </c>
      <c r="M10" s="24">
        <v>2410</v>
      </c>
      <c r="N10" s="24"/>
      <c r="O10" s="24">
        <v>2410</v>
      </c>
      <c r="P10" s="25"/>
      <c r="Q10" s="27" t="s">
        <v>59</v>
      </c>
    </row>
    <row r="11" s="3" customFormat="1" ht="28.05" customHeight="1" spans="1:17">
      <c r="A11" s="13">
        <v>5</v>
      </c>
      <c r="B11" s="19">
        <v>2019001123</v>
      </c>
      <c r="C11" s="20" t="s">
        <v>60</v>
      </c>
      <c r="D11" s="28" t="s">
        <v>61</v>
      </c>
      <c r="E11" s="21" t="s">
        <v>62</v>
      </c>
      <c r="F11" s="20" t="s">
        <v>51</v>
      </c>
      <c r="G11" s="20">
        <v>1</v>
      </c>
      <c r="H11" s="23">
        <v>43788</v>
      </c>
      <c r="I11" s="23">
        <v>43788</v>
      </c>
      <c r="J11" s="20"/>
      <c r="K11" s="24">
        <v>185153.1</v>
      </c>
      <c r="L11" s="24">
        <v>48216.82</v>
      </c>
      <c r="M11" s="24">
        <v>1860</v>
      </c>
      <c r="N11" s="24"/>
      <c r="O11" s="24">
        <v>1860</v>
      </c>
      <c r="P11" s="25">
        <f>(O11-L11)/L11*100</f>
        <v>-96.1424249877947</v>
      </c>
      <c r="Q11" s="27" t="s">
        <v>63</v>
      </c>
    </row>
    <row r="12" s="3" customFormat="1" ht="28.05" customHeight="1" spans="1:17">
      <c r="A12" s="13"/>
      <c r="B12" s="13"/>
      <c r="C12" s="20"/>
      <c r="D12" s="29"/>
      <c r="E12" s="29"/>
      <c r="F12" s="20"/>
      <c r="G12" s="20"/>
      <c r="H12" s="23"/>
      <c r="I12" s="23"/>
      <c r="J12" s="20"/>
      <c r="K12" s="24"/>
      <c r="L12" s="24"/>
      <c r="M12" s="24"/>
      <c r="N12" s="24"/>
      <c r="O12" s="24"/>
      <c r="P12" s="25"/>
      <c r="Q12" s="26"/>
    </row>
    <row r="13" s="4" customFormat="1" ht="28.05" customHeight="1" spans="1:17">
      <c r="A13" s="30"/>
      <c r="B13" s="30"/>
      <c r="C13" s="31"/>
      <c r="D13" s="29"/>
      <c r="E13" s="29"/>
      <c r="F13" s="31"/>
      <c r="G13" s="31"/>
      <c r="H13" s="32"/>
      <c r="I13" s="32"/>
      <c r="J13" s="31"/>
      <c r="K13" s="33"/>
      <c r="L13" s="33"/>
      <c r="M13" s="33"/>
      <c r="N13" s="33"/>
      <c r="O13" s="33"/>
      <c r="P13" s="34"/>
      <c r="Q13" s="35"/>
    </row>
    <row r="14" s="4" customFormat="1" ht="28.05" customHeight="1" spans="1:17">
      <c r="A14" s="30"/>
      <c r="B14" s="30"/>
      <c r="C14" s="31"/>
      <c r="D14" s="29"/>
      <c r="E14" s="29"/>
      <c r="F14" s="31"/>
      <c r="G14" s="31"/>
      <c r="H14" s="32"/>
      <c r="I14" s="32"/>
      <c r="J14" s="31"/>
      <c r="K14" s="33"/>
      <c r="L14" s="33"/>
      <c r="M14" s="33"/>
      <c r="N14" s="33"/>
      <c r="O14" s="33"/>
      <c r="P14" s="34"/>
      <c r="Q14" s="35"/>
    </row>
    <row r="15" s="4" customFormat="1" ht="28.05" customHeight="1" spans="1:17">
      <c r="A15" s="30"/>
      <c r="B15" s="30"/>
      <c r="C15" s="31"/>
      <c r="D15" s="29"/>
      <c r="E15" s="29"/>
      <c r="F15" s="31"/>
      <c r="G15" s="31"/>
      <c r="H15" s="32"/>
      <c r="I15" s="32"/>
      <c r="J15" s="31"/>
      <c r="K15" s="33"/>
      <c r="L15" s="33"/>
      <c r="M15" s="33"/>
      <c r="N15" s="33"/>
      <c r="O15" s="33"/>
      <c r="P15" s="34"/>
      <c r="Q15" s="35"/>
    </row>
    <row r="16" s="3" customFormat="1" ht="28.05" customHeight="1" spans="1:17">
      <c r="A16" s="13"/>
      <c r="B16" s="13"/>
      <c r="C16" s="20"/>
      <c r="D16" s="29"/>
      <c r="E16" s="29"/>
      <c r="F16" s="20"/>
      <c r="G16" s="20"/>
      <c r="H16" s="23"/>
      <c r="I16" s="23"/>
      <c r="J16" s="20"/>
      <c r="K16" s="24"/>
      <c r="L16" s="24"/>
      <c r="M16" s="24"/>
      <c r="N16" s="24"/>
      <c r="O16" s="24"/>
      <c r="P16" s="25"/>
      <c r="Q16" s="26"/>
    </row>
    <row r="17" s="3" customFormat="1" ht="28.05" customHeight="1" spans="1:17">
      <c r="A17" s="13"/>
      <c r="B17" s="13"/>
      <c r="C17" s="20"/>
      <c r="D17" s="29"/>
      <c r="E17" s="29"/>
      <c r="F17" s="20"/>
      <c r="G17" s="20"/>
      <c r="H17" s="23"/>
      <c r="I17" s="23"/>
      <c r="J17" s="20"/>
      <c r="K17" s="24"/>
      <c r="L17" s="24"/>
      <c r="M17" s="24"/>
      <c r="N17" s="24"/>
      <c r="O17" s="24"/>
      <c r="P17" s="25"/>
      <c r="Q17" s="26"/>
    </row>
    <row r="18" s="4" customFormat="1" ht="28.05" customHeight="1" spans="1:17">
      <c r="A18" s="30"/>
      <c r="B18" s="30"/>
      <c r="C18" s="31"/>
      <c r="D18" s="29"/>
      <c r="E18" s="29"/>
      <c r="F18" s="31"/>
      <c r="G18" s="31"/>
      <c r="H18" s="32"/>
      <c r="I18" s="32"/>
      <c r="J18" s="31"/>
      <c r="K18" s="33"/>
      <c r="L18" s="33"/>
      <c r="M18" s="33"/>
      <c r="N18" s="33"/>
      <c r="O18" s="33"/>
      <c r="P18" s="34"/>
      <c r="Q18" s="35"/>
    </row>
    <row r="19" s="3" customFormat="1" ht="28.05" customHeight="1" spans="1:17">
      <c r="A19" s="13"/>
      <c r="B19" s="13"/>
      <c r="C19" s="20"/>
      <c r="D19" s="29"/>
      <c r="E19" s="29"/>
      <c r="F19" s="20"/>
      <c r="G19" s="20"/>
      <c r="H19" s="23"/>
      <c r="I19" s="23"/>
      <c r="J19" s="20"/>
      <c r="K19" s="24"/>
      <c r="L19" s="24"/>
      <c r="M19" s="24"/>
      <c r="N19" s="24"/>
      <c r="O19" s="24"/>
      <c r="P19" s="25"/>
      <c r="Q19" s="26"/>
    </row>
    <row r="20" s="3" customFormat="1" ht="28.05" customHeight="1" spans="1:17">
      <c r="A20" s="20"/>
      <c r="B20" s="20"/>
      <c r="C20" s="20"/>
      <c r="D20" s="36"/>
      <c r="E20" s="36"/>
      <c r="F20" s="20"/>
      <c r="G20" s="20"/>
      <c r="H20" s="37"/>
      <c r="I20" s="37"/>
      <c r="J20" s="38"/>
      <c r="K20" s="24"/>
      <c r="L20" s="24"/>
      <c r="M20" s="24"/>
      <c r="N20" s="24"/>
      <c r="O20" s="24"/>
      <c r="P20" s="25"/>
      <c r="Q20" s="26"/>
    </row>
    <row r="21" s="3" customFormat="1" ht="28.05" customHeight="1" spans="1:17">
      <c r="A21" s="20" t="s">
        <v>64</v>
      </c>
      <c r="B21" s="20"/>
      <c r="C21" s="20"/>
      <c r="D21" s="20"/>
      <c r="E21" s="31"/>
      <c r="F21" s="37"/>
      <c r="G21" s="37"/>
      <c r="H21" s="38"/>
      <c r="I21" s="39" t="s">
        <v>65</v>
      </c>
      <c r="J21" s="39"/>
      <c r="K21" s="24">
        <f>SUM(K7:K20)</f>
        <v>947333.1</v>
      </c>
      <c r="L21" s="24">
        <f>SUM(L7:L20)</f>
        <v>48216.82</v>
      </c>
      <c r="M21" s="24">
        <f>SUM(M7:M20)</f>
        <v>19170</v>
      </c>
      <c r="N21" s="24"/>
      <c r="O21" s="24">
        <f>SUM(O7:O20)</f>
        <v>19170</v>
      </c>
      <c r="P21" s="25">
        <f>IF(L21=0,"",(O21-L21)/L21*100)</f>
        <v>-60.2420897935617</v>
      </c>
      <c r="Q21" s="36"/>
    </row>
    <row r="22" spans="1:17">
      <c r="A22" s="5" t="s">
        <v>66</v>
      </c>
      <c r="P22" s="12" t="s">
        <v>67</v>
      </c>
    </row>
    <row r="23" spans="1:17">
      <c r="A23" s="5" t="s">
        <v>68</v>
      </c>
    </row>
  </sheetData>
  <mergeCells count="17">
    <mergeCell ref="A1:Q1"/>
    <mergeCell ref="A2:Q2"/>
    <mergeCell ref="K5:L5"/>
    <mergeCell ref="M5:O5"/>
    <mergeCell ref="A21:D21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P5:P6"/>
    <mergeCell ref="Q5:Q6"/>
  </mergeCells>
  <printOptions horizontalCentered="1"/>
  <pageMargins left="0.590551181102362" right="0.590551181102362" top="0.866141732283464" bottom="0.669291338582677" header="1.2992125984252" footer="0.511811023622047"/>
  <pageSetup paperSize="9" scale="84" fitToHeight="0" orientation="landscape" blackAndWhite="1"/>
  <headerFooter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4-6固定资产汇总</vt:lpstr>
      <vt:lpstr>4-6-5车辆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无忧无虑</cp:lastModifiedBy>
  <dcterms:created xsi:type="dcterms:W3CDTF">2023-10-20T07:43:00Z</dcterms:created>
  <cp:lastPrinted>2025-10-31T00:43:00Z</cp:lastPrinted>
  <dcterms:modified xsi:type="dcterms:W3CDTF">2025-11-26T02:26:10Z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6180D44D47A74425B3C0A10238525231_13</vt:lpwstr>
  </property>
  <property fmtid="{D5CDD505-2E9C-101B-9397-08002B2CF9AE}" pid="3" name="KSOProductBuildVer">
    <vt:lpwstr>2052-12.1.0.23542</vt:lpwstr>
  </property>
</Properties>
</file>