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 tabRatio="355" activeTab="1"/>
  </bookViews>
  <sheets>
    <sheet name="4-6固定资产汇总" sheetId="2" r:id="rId1"/>
    <sheet name="Sheet1" sheetId="1" r:id="rId2"/>
  </sheets>
  <externalReferences>
    <externalReference r:id="rId3"/>
  </externalReferences>
  <definedNames>
    <definedName name="_xlnm._FilterDatabase" localSheetId="1" hidden="1">Sheet1!$A$6:$O$130</definedName>
    <definedName name="_xlnm.Print_Titles" localSheetId="1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A1" authorId="0">
      <text>
        <r>
          <rPr>
            <b/>
            <sz val="9"/>
            <rFont val="宋体"/>
            <charset val="134"/>
          </rPr>
          <t>本表自动生成，请勿改动。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设备按单台（套）填列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按设备铭牌填写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指购买设备日期，如为二手设备须填写原始购置日。日期填写形式(半角状态下)如：2002.6又如2001.11</t>
        </r>
      </text>
    </comment>
    <comment ref="H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设备投入使用的日期</t>
        </r>
      </text>
    </comment>
    <comment ref="O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(1)对停用、不需用、待报废、淘汰、盘亏、盘盈等电子设备应在备注栏标明(2)因折旧提超等原因造成负数余额的项目，应简述原因(3)其他</t>
        </r>
      </text>
    </comment>
  </commentList>
</comments>
</file>

<file path=xl/sharedStrings.xml><?xml version="1.0" encoding="utf-8"?>
<sst xmlns="http://schemas.openxmlformats.org/spreadsheetml/2006/main" count="824" uniqueCount="348">
  <si>
    <t>固定资产评估汇总表</t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</si>
  <si>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4-6</t>
    </r>
  </si>
  <si>
    <t>金额单位：人民币元</t>
  </si>
  <si>
    <t>编号</t>
  </si>
  <si>
    <t>科目名称</t>
  </si>
  <si>
    <t>账面价值</t>
  </si>
  <si>
    <t>评估价值</t>
  </si>
  <si>
    <t>增值额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</si>
  <si>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</si>
  <si>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原值</t>
  </si>
  <si>
    <t>净值</t>
  </si>
  <si>
    <t>房屋建筑物类合计</t>
  </si>
  <si>
    <t>4-6-1</t>
  </si>
  <si>
    <t>固定资产-房屋建筑物</t>
  </si>
  <si>
    <t>4-6-2</t>
  </si>
  <si>
    <t>固定资产-构筑物及其他辅助设施</t>
  </si>
  <si>
    <t>4-6-3</t>
  </si>
  <si>
    <t>固定资产-管道及沟槽</t>
  </si>
  <si>
    <t>设备类合计</t>
  </si>
  <si>
    <t>4-6-4</t>
  </si>
  <si>
    <t>固定资产-机器设备</t>
  </si>
  <si>
    <t>4-6-5</t>
  </si>
  <si>
    <t>固定资产-车辆</t>
  </si>
  <si>
    <t>4-6-6</t>
  </si>
  <si>
    <t>固定资产-电子设备及办公设备</t>
  </si>
  <si>
    <t>4-6-7</t>
  </si>
  <si>
    <t>固定资产—土地</t>
  </si>
  <si>
    <t>固定资产合计</t>
  </si>
  <si>
    <t>评估人员：姜智培、曹玉亮</t>
  </si>
  <si>
    <t>固定资产—电子设备及办公设备评估明细表</t>
  </si>
  <si>
    <t>评估基准日：2024年01月02日</t>
  </si>
  <si>
    <r>
      <rPr>
        <sz val="10"/>
        <rFont val="宋体"/>
        <charset val="134"/>
      </rPr>
      <t>表</t>
    </r>
    <r>
      <rPr>
        <sz val="10"/>
        <rFont val="Times New Roman"/>
        <charset val="134"/>
      </rPr>
      <t>4-6-6</t>
    </r>
  </si>
  <si>
    <t xml:space="preserve">被评估单位（或者产权持有单位）：枣庄市机关事务服务中心 </t>
  </si>
  <si>
    <t>序号</t>
  </si>
  <si>
    <t>设备编号</t>
  </si>
  <si>
    <t>设备名称</t>
  </si>
  <si>
    <t>规格型号</t>
  </si>
  <si>
    <t>计量单位</t>
  </si>
  <si>
    <t>数量</t>
  </si>
  <si>
    <t>购置
日期</t>
  </si>
  <si>
    <t>启用
日期</t>
  </si>
  <si>
    <t>备注</t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</si>
  <si>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</si>
  <si>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t>sb200930161</t>
  </si>
  <si>
    <t>打印机</t>
  </si>
  <si>
    <t>LQ-2680</t>
  </si>
  <si>
    <t>台</t>
  </si>
  <si>
    <t>2008-12-31</t>
  </si>
  <si>
    <t>(000010)市委宿舍区</t>
  </si>
  <si>
    <t>jj2009230602</t>
  </si>
  <si>
    <t>文件橱</t>
  </si>
  <si>
    <t>四门</t>
  </si>
  <si>
    <t>个</t>
  </si>
  <si>
    <t>2005-10-12</t>
  </si>
  <si>
    <t>jj2009230601</t>
  </si>
  <si>
    <t>jj20092304</t>
  </si>
  <si>
    <t>办公桌</t>
  </si>
  <si>
    <t>木质</t>
  </si>
  <si>
    <t>张</t>
  </si>
  <si>
    <t>2007-01-29</t>
  </si>
  <si>
    <t>jj2009230302</t>
  </si>
  <si>
    <t>三抽</t>
  </si>
  <si>
    <t>2004-09-28</t>
  </si>
  <si>
    <t>jj2009230301</t>
  </si>
  <si>
    <t>2010000041</t>
  </si>
  <si>
    <t>篮球架</t>
  </si>
  <si>
    <t>移动式</t>
  </si>
  <si>
    <t>2010-10-21</t>
  </si>
  <si>
    <t>jj20092312</t>
  </si>
  <si>
    <t>保险柜</t>
  </si>
  <si>
    <t>铁质</t>
  </si>
  <si>
    <t>2005-05-23</t>
  </si>
  <si>
    <t>(000011)政府宿舍区</t>
  </si>
  <si>
    <t>jj2009231002</t>
  </si>
  <si>
    <t>铁皮</t>
  </si>
  <si>
    <t>jj2009231001</t>
  </si>
  <si>
    <t>2017000179</t>
  </si>
  <si>
    <t>沙发（三人）</t>
  </si>
  <si>
    <t>含茶几</t>
  </si>
  <si>
    <t>件</t>
  </si>
  <si>
    <t>2008-10-24</t>
  </si>
  <si>
    <t>2012000038</t>
  </si>
  <si>
    <t>海尔空调</t>
  </si>
  <si>
    <t>1.5匹</t>
  </si>
  <si>
    <t>2012-08-21</t>
  </si>
  <si>
    <t>2011000040</t>
  </si>
  <si>
    <t>美的空调</t>
  </si>
  <si>
    <t>KFR—32GW/DY—GC(R</t>
  </si>
  <si>
    <t>2011-12-22</t>
  </si>
  <si>
    <t>sb200930174</t>
  </si>
  <si>
    <t>格力空调</t>
  </si>
  <si>
    <t>2匹</t>
  </si>
  <si>
    <t>2007-11-28</t>
  </si>
  <si>
    <t>(000012)东郊小区</t>
  </si>
  <si>
    <t>sb200930173</t>
  </si>
  <si>
    <t>32516E</t>
  </si>
  <si>
    <t>2006-06-01</t>
  </si>
  <si>
    <t>sb200930171</t>
  </si>
  <si>
    <t>IQ-2680K</t>
  </si>
  <si>
    <t>jj20092315</t>
  </si>
  <si>
    <t>120×70</t>
  </si>
  <si>
    <t>2007-08-24</t>
  </si>
  <si>
    <t>jj20092314</t>
  </si>
  <si>
    <t>办公椅</t>
  </si>
  <si>
    <t>把</t>
  </si>
  <si>
    <t>sb200930194</t>
  </si>
  <si>
    <t>空调</t>
  </si>
  <si>
    <t>KFR-120LW/6302</t>
  </si>
  <si>
    <t>2007-06-28</t>
  </si>
  <si>
    <t>(000014)凤凰山西区</t>
  </si>
  <si>
    <t>sb200930193</t>
  </si>
  <si>
    <t>ON2680K</t>
  </si>
  <si>
    <t>jj2009234002</t>
  </si>
  <si>
    <t>沙发</t>
  </si>
  <si>
    <t>小黑皮</t>
  </si>
  <si>
    <t>2006-09-19</t>
  </si>
  <si>
    <t>jj2009234001</t>
  </si>
  <si>
    <t>jj20092339</t>
  </si>
  <si>
    <t>大黑皮</t>
  </si>
  <si>
    <t>jj20092338</t>
  </si>
  <si>
    <t>铁皮柜</t>
  </si>
  <si>
    <t>2006-08-10</t>
  </si>
  <si>
    <t>jj20092336</t>
  </si>
  <si>
    <t>2006-10-17</t>
  </si>
  <si>
    <t>jj20092332</t>
  </si>
  <si>
    <t>黑皮</t>
  </si>
  <si>
    <t>对</t>
  </si>
  <si>
    <t>2005-08-08</t>
  </si>
  <si>
    <t>jj20092139</t>
  </si>
  <si>
    <t>书橱</t>
  </si>
  <si>
    <t>2008-12-09</t>
  </si>
  <si>
    <t>jj2009204802</t>
  </si>
  <si>
    <t>沙发（单人）</t>
  </si>
  <si>
    <t>南海朗时（单人）</t>
  </si>
  <si>
    <t>2005-12-30</t>
  </si>
  <si>
    <t>jj2009204801</t>
  </si>
  <si>
    <t>2014000066</t>
  </si>
  <si>
    <t>总成</t>
  </si>
  <si>
    <t>GT201</t>
  </si>
  <si>
    <t>2014-09-11</t>
  </si>
  <si>
    <t>2014000065</t>
  </si>
  <si>
    <t>割灌机</t>
  </si>
  <si>
    <t>KS-233</t>
  </si>
  <si>
    <t>2014-09-16</t>
  </si>
  <si>
    <t>2012000045</t>
  </si>
  <si>
    <t>1.5匹（35B）</t>
  </si>
  <si>
    <t>2012-09-24</t>
  </si>
  <si>
    <t>2016000199</t>
  </si>
  <si>
    <t>和面机</t>
  </si>
  <si>
    <t>HW2-8</t>
  </si>
  <si>
    <t>2016-10-08</t>
  </si>
  <si>
    <t>(000019)生活服务科</t>
  </si>
  <si>
    <t>2015000001</t>
  </si>
  <si>
    <t>HP1020</t>
  </si>
  <si>
    <t>2015-02-26</t>
  </si>
  <si>
    <t>2015000432</t>
  </si>
  <si>
    <t>单眼大锅灶</t>
  </si>
  <si>
    <t>800</t>
  </si>
  <si>
    <t>2015-07-30</t>
  </si>
  <si>
    <t>(000020)机关餐厅</t>
  </si>
  <si>
    <t>2015000431</t>
  </si>
  <si>
    <t>2015000430</t>
  </si>
  <si>
    <t>2015000429</t>
  </si>
  <si>
    <t>2015000428</t>
  </si>
  <si>
    <t>2015000427</t>
  </si>
  <si>
    <t>2015000378</t>
  </si>
  <si>
    <t>切片机</t>
  </si>
  <si>
    <t>HB-330A</t>
  </si>
  <si>
    <t>2015-04-28</t>
  </si>
  <si>
    <t>2015000329</t>
  </si>
  <si>
    <t>平台冷藏雪柜</t>
  </si>
  <si>
    <t>1800*800*800</t>
  </si>
  <si>
    <t>2015000373</t>
  </si>
  <si>
    <t>平台风冷藏雪柜</t>
  </si>
  <si>
    <t>2015000367</t>
  </si>
  <si>
    <t>刀具消毒柜</t>
  </si>
  <si>
    <t>不锈钢</t>
  </si>
  <si>
    <t>2015000364</t>
  </si>
  <si>
    <t>右平台杀鱼台</t>
  </si>
  <si>
    <t>1500*750*800</t>
  </si>
  <si>
    <t>2015000336</t>
  </si>
  <si>
    <t>单头矮汤炉</t>
  </si>
  <si>
    <t>2015000333</t>
  </si>
  <si>
    <t>港式双头双尾炒炉</t>
  </si>
  <si>
    <t>400*1150*800</t>
  </si>
  <si>
    <t>2015000325</t>
  </si>
  <si>
    <t>四门风冷双温冰箱</t>
  </si>
  <si>
    <t>1220*710*1880</t>
  </si>
  <si>
    <t>2015000321</t>
  </si>
  <si>
    <t>制冰机</t>
  </si>
  <si>
    <t>36KG</t>
  </si>
  <si>
    <t>2015000308</t>
  </si>
  <si>
    <t>双层工作台</t>
  </si>
  <si>
    <t>2000*1000*800</t>
  </si>
  <si>
    <t>2015000296</t>
  </si>
  <si>
    <t>步进式节能开水机</t>
  </si>
  <si>
    <t>JCCFZK-150</t>
  </si>
  <si>
    <t>2015000293</t>
  </si>
  <si>
    <t>收碗车</t>
  </si>
  <si>
    <t>2015000278</t>
  </si>
  <si>
    <t>2015000234</t>
  </si>
  <si>
    <t>全钢馒头成型机</t>
  </si>
  <si>
    <t>MD60</t>
  </si>
  <si>
    <t>2015-04-30</t>
  </si>
  <si>
    <t>2015000233</t>
  </si>
  <si>
    <t>全钢压面机</t>
  </si>
  <si>
    <t>YMZD350I</t>
  </si>
  <si>
    <t>2015000231</t>
  </si>
  <si>
    <t>拌馅机</t>
  </si>
  <si>
    <t>YBX60</t>
  </si>
  <si>
    <t>2015000207</t>
  </si>
  <si>
    <t>发酵箱</t>
  </si>
  <si>
    <t>双门</t>
  </si>
  <si>
    <t>2015000206</t>
  </si>
  <si>
    <t>2015000201</t>
  </si>
  <si>
    <t>三层电烤箱</t>
  </si>
  <si>
    <t>三层六盘</t>
  </si>
  <si>
    <t>2015000199</t>
  </si>
  <si>
    <t>电饼铛</t>
  </si>
  <si>
    <t>YXD-45</t>
  </si>
  <si>
    <t>2015000198</t>
  </si>
  <si>
    <t>2015000193</t>
  </si>
  <si>
    <t>洗地龙头</t>
  </si>
  <si>
    <t>B-7232-01</t>
  </si>
  <si>
    <t>2015000191</t>
  </si>
  <si>
    <t>全钢铰切肉机</t>
  </si>
  <si>
    <t>QJR-400</t>
  </si>
  <si>
    <t>2015000186</t>
  </si>
  <si>
    <t>双眼大水池</t>
  </si>
  <si>
    <t>1800*750*800</t>
  </si>
  <si>
    <t>2015000184</t>
  </si>
  <si>
    <t>全钢切菜机</t>
  </si>
  <si>
    <t>YQC-Q1000</t>
  </si>
  <si>
    <t>2015000183</t>
  </si>
  <si>
    <t>全钢土豆去皮机</t>
  </si>
  <si>
    <t>TP350</t>
  </si>
  <si>
    <t>2015000169</t>
  </si>
  <si>
    <t>全自动全钢豆浆机</t>
  </si>
  <si>
    <t>DJ70A</t>
  </si>
  <si>
    <t>2015000168</t>
  </si>
  <si>
    <t>单星大盆台</t>
  </si>
  <si>
    <t>1100*750*800</t>
  </si>
  <si>
    <t>2015000162</t>
  </si>
  <si>
    <t>智能双门蒸饭车</t>
  </si>
  <si>
    <t>24盘</t>
  </si>
  <si>
    <t>2015000159</t>
  </si>
  <si>
    <t>全钢燃气可倾斜汤锅</t>
  </si>
  <si>
    <t>200KG</t>
  </si>
  <si>
    <t>2015000145</t>
  </si>
  <si>
    <t>2015000144</t>
  </si>
  <si>
    <t>锯骨机</t>
  </si>
  <si>
    <t>JG300精装</t>
  </si>
  <si>
    <t>2015000135</t>
  </si>
  <si>
    <t>四门双冷双温冰箱</t>
  </si>
  <si>
    <t>2015000131</t>
  </si>
  <si>
    <t>JCCFZK-90</t>
  </si>
  <si>
    <t>2015000103</t>
  </si>
  <si>
    <t>平板推车</t>
  </si>
  <si>
    <t>600*800*900</t>
  </si>
  <si>
    <t>2015000073</t>
  </si>
  <si>
    <t>2015000057</t>
  </si>
  <si>
    <t>饮料展示柜</t>
  </si>
  <si>
    <t>275L</t>
  </si>
  <si>
    <t>2015000052</t>
  </si>
  <si>
    <t>商用榨汁机</t>
  </si>
  <si>
    <t>兼顾碎冰搅拌功能</t>
  </si>
  <si>
    <t>2015000042</t>
  </si>
  <si>
    <t>餐车</t>
  </si>
  <si>
    <t>塑料</t>
  </si>
  <si>
    <t>玻璃转盘</t>
  </si>
  <si>
    <t>2.3米连体转盘</t>
  </si>
  <si>
    <t>2014000052</t>
  </si>
  <si>
    <t>蒸车</t>
  </si>
  <si>
    <t>24层</t>
  </si>
  <si>
    <t>2014-05-30</t>
  </si>
  <si>
    <t>2014000038</t>
  </si>
  <si>
    <t>自助餐炉</t>
  </si>
  <si>
    <t>PSK61181</t>
  </si>
  <si>
    <t>2014-03-25</t>
  </si>
  <si>
    <t>2012000085</t>
  </si>
  <si>
    <t>2012-10-25</t>
  </si>
  <si>
    <t>2012000059</t>
  </si>
  <si>
    <t>藤椅</t>
  </si>
  <si>
    <t>藤制</t>
  </si>
  <si>
    <t>2017000150</t>
  </si>
  <si>
    <t>扶手椅</t>
  </si>
  <si>
    <t>2009-09-22</t>
  </si>
  <si>
    <t>2017000149</t>
  </si>
  <si>
    <t>2017000148</t>
  </si>
  <si>
    <t>2017000147</t>
  </si>
  <si>
    <t>2017000146</t>
  </si>
  <si>
    <t>2017000145</t>
  </si>
  <si>
    <t>2017000144</t>
  </si>
  <si>
    <t>2017000143</t>
  </si>
  <si>
    <t>2017000142</t>
  </si>
  <si>
    <t>2017000141</t>
  </si>
  <si>
    <t>2017000140</t>
  </si>
  <si>
    <t>2017000139</t>
  </si>
  <si>
    <t>2017000138</t>
  </si>
  <si>
    <t>2017000137</t>
  </si>
  <si>
    <t>2017000136</t>
  </si>
  <si>
    <t>2017000135</t>
  </si>
  <si>
    <t>2017000134</t>
  </si>
  <si>
    <t>2017000133</t>
  </si>
  <si>
    <t>2017000132</t>
  </si>
  <si>
    <t>2017000131</t>
  </si>
  <si>
    <t>jj20092302</t>
  </si>
  <si>
    <t>三人、仿皮</t>
  </si>
  <si>
    <t>2009-05-07</t>
  </si>
  <si>
    <t>(000028)办公室公共资产</t>
  </si>
  <si>
    <t>jj2009230102</t>
  </si>
  <si>
    <t>单人、仿皮</t>
  </si>
  <si>
    <t>jj2009230101</t>
  </si>
  <si>
    <t>jj20092297</t>
  </si>
  <si>
    <t>jj2009229602</t>
  </si>
  <si>
    <t>jj2009229601</t>
  </si>
  <si>
    <t>jj20092105</t>
  </si>
  <si>
    <t>班台</t>
  </si>
  <si>
    <t>1.8*90</t>
  </si>
  <si>
    <t>jj20092103</t>
  </si>
  <si>
    <t>床垫</t>
  </si>
  <si>
    <t>1.5*2</t>
  </si>
  <si>
    <t>2009-07-22</t>
  </si>
  <si>
    <t>jj20092102</t>
  </si>
  <si>
    <t>大床</t>
  </si>
  <si>
    <t>jj20092081</t>
  </si>
  <si>
    <t>茶几</t>
  </si>
  <si>
    <t>小木质</t>
  </si>
  <si>
    <t>jj20092056</t>
  </si>
  <si>
    <t>1.6*0.8</t>
  </si>
  <si>
    <t>2017000206</t>
  </si>
  <si>
    <t>高拍仪</t>
  </si>
  <si>
    <t>同正天达</t>
  </si>
  <si>
    <t>2017-12-27</t>
  </si>
  <si>
    <t>2014000043</t>
  </si>
  <si>
    <t>月兔空调</t>
  </si>
  <si>
    <t>KFR-50LW/d01</t>
  </si>
  <si>
    <t>2012000087</t>
  </si>
  <si>
    <t>3匹</t>
  </si>
  <si>
    <t>2017000130</t>
  </si>
  <si>
    <t>(000029)车管科平台</t>
  </si>
  <si>
    <t>2017000129</t>
  </si>
  <si>
    <t>2017000122</t>
  </si>
  <si>
    <t>2017000121</t>
  </si>
  <si>
    <t>2017000112</t>
  </si>
  <si>
    <t>合     计</t>
  </si>
  <si>
    <t>被评估单位（或者产权持有单位）填表人：张川东</t>
  </si>
  <si>
    <t>填表日期：2024年01月02日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</si>
</sst>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&quot;$&quot;#,##0_);\(&quot;$&quot;#,##0\)"/>
    <numFmt numFmtId="186" formatCode="_-* #,##0_-;\-* #,##0_-;_-* &quot;-&quot;??_-;_-@_-"/>
    <numFmt numFmtId="187" formatCode="#,##0;\-#,##0;&quot;-&quot;"/>
    <numFmt numFmtId="188" formatCode="&quot;\&quot;#,##0;[Red]&quot;\&quot;&quot;\&quot;&quot;\&quot;&quot;\&quot;&quot;\&quot;&quot;\&quot;&quot;\&quot;\-#,##0"/>
    <numFmt numFmtId="189" formatCode="_-* #,##0_-;\-* #,##0_-;_-* &quot;-&quot;_-;_-@_-"/>
    <numFmt numFmtId="190" formatCode="_-* #,##0.00_-;\-* #,##0.00_-;_-* &quot;-&quot;??_-;_-@_-"/>
    <numFmt numFmtId="191" formatCode="#,##0.0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0.000%"/>
    <numFmt numFmtId="199" formatCode="_-* #,##0\¥_-;\-* #,##0\¥_-;_-* &quot;-&quot;\¥_-;_-@_-"/>
    <numFmt numFmtId="200" formatCode="0.0%"/>
    <numFmt numFmtId="201" formatCode="&quot;\&quot;#,##0;&quot;\&quot;&quot;\&quot;\-#,##0"/>
    <numFmt numFmtId="202" formatCode="&quot;$&quot;#,##0;\-&quot;$&quot;#,##0"/>
    <numFmt numFmtId="203" formatCode="#,##0.00\¥;[Red]\-#,##0.00\¥"/>
    <numFmt numFmtId="204" formatCode="_(&quot;$&quot;* #,##0_);_(&quot;$&quot;* \(#,##0\);_(&quot;$&quot;* &quot;-&quot;??_);_(@_)"/>
    <numFmt numFmtId="205" formatCode="mmm\ dd\,\ yy"/>
    <numFmt numFmtId="206" formatCode="_(&quot;$&quot;* #,##0.0_);_(&quot;$&quot;* \(#,##0.0\);_(&quot;$&quot;* &quot;-&quot;??_);_(@_)"/>
    <numFmt numFmtId="207" formatCode="mm/dd/yy_)"/>
    <numFmt numFmtId="208" formatCode="_(* #,##0_);_(* \(#,##0\);_(* &quot;-&quot;_);_(@_)"/>
    <numFmt numFmtId="209" formatCode="_(* #,##0.00_);_(* \(#,##0.00\);_(* &quot;-&quot;??_);_(@_)"/>
    <numFmt numFmtId="210" formatCode="0.00_);[Red]\(0.00\)"/>
    <numFmt numFmtId="211" formatCode="yyyy/m/d;@"/>
    <numFmt numFmtId="212" formatCode="#,##0.00_ "/>
  </numFmts>
  <fonts count="74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ＭＳ Ｐゴシック"/>
      <charset val="134"/>
    </font>
    <font>
      <sz val="12"/>
      <name val="???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8"/>
      <name val="Times New Roman"/>
      <charset val="134"/>
    </font>
    <font>
      <sz val="7"/>
      <name val="Helv"/>
      <charset val="134"/>
    </font>
    <font>
      <b/>
      <sz val="10"/>
      <name val="MS Sans Serif"/>
      <charset val="134"/>
    </font>
    <font>
      <sz val="10"/>
      <color indexed="8"/>
      <name val="Arial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u/>
      <sz val="7.5"/>
      <color indexed="36"/>
      <name val="Arial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u/>
      <sz val="7.5"/>
      <color indexed="12"/>
      <name val="Arial"/>
      <charset val="134"/>
    </font>
    <font>
      <sz val="12"/>
      <name val="宋体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1"/>
      <name val="Helv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sz val="7"/>
      <color indexed="10"/>
      <name val="Helv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2"/>
      <name val="Times New Roman"/>
      <charset val="134"/>
    </font>
    <font>
      <sz val="11"/>
      <name val="蹈框"/>
      <charset val="134"/>
    </font>
    <font>
      <sz val="10"/>
      <name val="Helv"/>
      <charset val="134"/>
    </font>
    <font>
      <sz val="11"/>
      <name val="俵俽 柧挬"/>
      <charset val="134"/>
    </font>
    <font>
      <sz val="12"/>
      <name val="바탕체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6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Font="0" applyFill="0" applyBorder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49" fontId="4" fillId="0" borderId="0" applyProtection="0">
      <alignment horizontal="left"/>
    </xf>
    <xf numFmtId="0" fontId="28" fillId="0" borderId="0">
      <protection locked="0"/>
    </xf>
    <xf numFmtId="0" fontId="7" fillId="0" borderId="0"/>
    <xf numFmtId="0" fontId="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/>
    <xf numFmtId="176" fontId="4" fillId="0" borderId="0" applyFill="0" applyBorder="0" applyProtection="0">
      <alignment horizontal="right"/>
    </xf>
    <xf numFmtId="177" fontId="4" fillId="0" borderId="0" applyFill="0" applyBorder="0" applyProtection="0">
      <alignment horizontal="right"/>
    </xf>
    <xf numFmtId="178" fontId="31" fillId="0" borderId="0" applyFill="0" applyBorder="0" applyProtection="0">
      <alignment horizontal="center"/>
    </xf>
    <xf numFmtId="179" fontId="31" fillId="0" borderId="0" applyFill="0" applyBorder="0" applyProtection="0">
      <alignment horizontal="center"/>
    </xf>
    <xf numFmtId="180" fontId="32" fillId="0" borderId="0" applyFill="0" applyBorder="0" applyProtection="0">
      <alignment horizontal="right"/>
    </xf>
    <xf numFmtId="181" fontId="4" fillId="0" borderId="0" applyFill="0" applyBorder="0" applyProtection="0">
      <alignment horizontal="right"/>
    </xf>
    <xf numFmtId="182" fontId="4" fillId="0" borderId="0" applyFill="0" applyBorder="0" applyProtection="0">
      <alignment horizontal="right"/>
    </xf>
    <xf numFmtId="183" fontId="4" fillId="0" borderId="0" applyFill="0" applyBorder="0" applyProtection="0">
      <alignment horizontal="right"/>
    </xf>
    <xf numFmtId="184" fontId="4" fillId="0" borderId="0" applyFill="0" applyBorder="0" applyProtection="0">
      <alignment horizontal="right"/>
    </xf>
    <xf numFmtId="0" fontId="7" fillId="0" borderId="0"/>
    <xf numFmtId="0" fontId="33" fillId="0" borderId="0">
      <alignment horizontal="center" wrapText="1"/>
      <protection locked="0"/>
    </xf>
    <xf numFmtId="3" fontId="34" fillId="0" borderId="0"/>
    <xf numFmtId="0" fontId="28" fillId="0" borderId="0" applyFont="0" applyFill="0" applyBorder="0" applyProtection="0">
      <alignment horizontal="right"/>
    </xf>
    <xf numFmtId="185" fontId="35" fillId="0" borderId="8" applyAlignment="0" applyProtection="0"/>
    <xf numFmtId="186" fontId="7" fillId="0" borderId="0" applyFill="0" applyBorder="0" applyAlignment="0"/>
    <xf numFmtId="187" fontId="36" fillId="0" borderId="0" applyFill="0" applyBorder="0" applyAlignment="0"/>
    <xf numFmtId="0" fontId="37" fillId="0" borderId="0"/>
    <xf numFmtId="0" fontId="35" fillId="0" borderId="0" applyNumberFormat="0" applyFill="0" applyBorder="0" applyAlignment="0" applyProtection="0"/>
    <xf numFmtId="0" fontId="38" fillId="0" borderId="0" applyFill="0" applyBorder="0">
      <alignment horizontal="right"/>
    </xf>
    <xf numFmtId="0" fontId="7" fillId="0" borderId="0" applyFill="0" applyBorder="0">
      <alignment horizontal="right"/>
    </xf>
    <xf numFmtId="0" fontId="39" fillId="0" borderId="3">
      <alignment horizontal="center"/>
    </xf>
    <xf numFmtId="188" fontId="28" fillId="0" borderId="0"/>
    <xf numFmtId="188" fontId="28" fillId="0" borderId="0"/>
    <xf numFmtId="188" fontId="28" fillId="0" borderId="0"/>
    <xf numFmtId="188" fontId="28" fillId="0" borderId="0"/>
    <xf numFmtId="188" fontId="28" fillId="0" borderId="0"/>
    <xf numFmtId="188" fontId="28" fillId="0" borderId="0"/>
    <xf numFmtId="188" fontId="28" fillId="0" borderId="0"/>
    <xf numFmtId="188" fontId="28" fillId="0" borderId="0"/>
    <xf numFmtId="189" fontId="28" fillId="0" borderId="0" applyFont="0" applyFill="0" applyBorder="0" applyAlignment="0" applyProtection="0"/>
    <xf numFmtId="40" fontId="40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/>
    <xf numFmtId="0" fontId="41" fillId="0" borderId="0" applyNumberFormat="0" applyAlignment="0">
      <alignment horizontal="left"/>
    </xf>
    <xf numFmtId="0" fontId="42" fillId="0" borderId="0" applyNumberFormat="0" applyAlignment="0"/>
    <xf numFmtId="0" fontId="28" fillId="0" borderId="0">
      <alignment horizontal="center"/>
    </xf>
    <xf numFmtId="19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40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0" fontId="43" fillId="0" borderId="0" applyNumberFormat="0" applyAlignment="0">
      <alignment horizontal="left"/>
    </xf>
    <xf numFmtId="0" fontId="44" fillId="34" borderId="2"/>
    <xf numFmtId="194" fontId="4" fillId="0" borderId="0" applyFont="0" applyFill="0" applyBorder="0" applyAlignment="0" applyProtection="0"/>
    <xf numFmtId="0" fontId="2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5" fontId="46" fillId="0" borderId="0">
      <alignment horizontal="right"/>
    </xf>
    <xf numFmtId="0" fontId="28" fillId="0" borderId="0"/>
    <xf numFmtId="0" fontId="40" fillId="0" borderId="0" applyFont="0" applyFill="0" applyBorder="0" applyProtection="0"/>
    <xf numFmtId="38" fontId="44" fillId="35" borderId="0" applyNumberFormat="0" applyBorder="0" applyAlignment="0" applyProtection="0"/>
    <xf numFmtId="0" fontId="47" fillId="0" borderId="0">
      <alignment horizontal="left"/>
    </xf>
    <xf numFmtId="0" fontId="48" fillId="0" borderId="17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>
      <alignment vertical="top"/>
      <protection locked="0"/>
    </xf>
    <xf numFmtId="10" fontId="44" fillId="36" borderId="2" applyNumberFormat="0" applyBorder="0" applyAlignment="0" applyProtection="0"/>
    <xf numFmtId="10" fontId="44" fillId="37" borderId="2" applyNumberFormat="0" applyBorder="0" applyAlignment="0" applyProtection="0"/>
    <xf numFmtId="196" fontId="50" fillId="38" borderId="0"/>
    <xf numFmtId="0" fontId="38" fillId="39" borderId="0" applyNumberFormat="0" applyFont="0" applyBorder="0" applyAlignment="0" applyProtection="0">
      <alignment horizontal="right"/>
    </xf>
    <xf numFmtId="38" fontId="3" fillId="0" borderId="0"/>
    <xf numFmtId="38" fontId="51" fillId="0" borderId="0"/>
    <xf numFmtId="38" fontId="52" fillId="0" borderId="0"/>
    <xf numFmtId="38" fontId="38" fillId="0" borderId="0"/>
    <xf numFmtId="0" fontId="46" fillId="0" borderId="0"/>
    <xf numFmtId="0" fontId="46" fillId="0" borderId="0"/>
    <xf numFmtId="0" fontId="7" fillId="0" borderId="0" applyFont="0" applyFill="0">
      <alignment horizontal="fill"/>
    </xf>
    <xf numFmtId="196" fontId="50" fillId="40" borderId="0"/>
    <xf numFmtId="0" fontId="28" fillId="0" borderId="0" applyFont="0" applyFill="0" applyBorder="0" applyAlignment="0" applyProtection="0"/>
    <xf numFmtId="197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53" fillId="0" borderId="18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/>
    <xf numFmtId="37" fontId="54" fillId="0" borderId="0"/>
    <xf numFmtId="0" fontId="42" fillId="0" borderId="0"/>
    <xf numFmtId="39" fontId="50" fillId="0" borderId="0"/>
    <xf numFmtId="201" fontId="50" fillId="0" borderId="0"/>
    <xf numFmtId="0" fontId="33" fillId="0" borderId="0"/>
    <xf numFmtId="0" fontId="55" fillId="0" borderId="0"/>
    <xf numFmtId="19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14" fontId="33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9" fontId="4" fillId="0" borderId="0" applyFont="0" applyFill="0" applyBorder="0" applyAlignment="0" applyProtection="0"/>
    <xf numFmtId="0" fontId="44" fillId="35" borderId="2"/>
    <xf numFmtId="202" fontId="56" fillId="0" borderId="0"/>
    <xf numFmtId="0" fontId="40" fillId="0" borderId="0" applyNumberFormat="0" applyFont="0" applyFill="0" applyBorder="0" applyAlignment="0" applyProtection="0">
      <alignment horizontal="left"/>
    </xf>
    <xf numFmtId="3" fontId="57" fillId="0" borderId="0"/>
    <xf numFmtId="203" fontId="50" fillId="0" borderId="0" applyNumberFormat="0" applyFill="0" applyBorder="0" applyAlignment="0" applyProtection="0">
      <alignment horizontal="left"/>
    </xf>
    <xf numFmtId="0" fontId="35" fillId="0" borderId="0" applyNumberFormat="0" applyFill="0" applyBorder="0" applyAlignment="0" applyProtection="0"/>
    <xf numFmtId="0" fontId="58" fillId="41" borderId="0" applyNumberFormat="0"/>
    <xf numFmtId="0" fontId="59" fillId="0" borderId="2">
      <alignment horizontal="center"/>
    </xf>
    <xf numFmtId="0" fontId="59" fillId="0" borderId="0">
      <alignment horizontal="center" vertical="center"/>
    </xf>
    <xf numFmtId="0" fontId="60" fillId="0" borderId="0" applyNumberFormat="0" applyFill="0">
      <alignment horizontal="left" vertical="center"/>
    </xf>
    <xf numFmtId="0" fontId="53" fillId="0" borderId="0"/>
    <xf numFmtId="40" fontId="61" fillId="0" borderId="0" applyBorder="0">
      <alignment horizontal="right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0" fillId="0" borderId="0"/>
    <xf numFmtId="0" fontId="6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7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/>
    <xf numFmtId="0" fontId="50" fillId="0" borderId="0">
      <alignment vertical="center"/>
    </xf>
    <xf numFmtId="0" fontId="62" fillId="0" borderId="0">
      <alignment vertical="center"/>
    </xf>
    <xf numFmtId="0" fontId="50" fillId="0" borderId="0"/>
    <xf numFmtId="0" fontId="50" fillId="0" borderId="0"/>
    <xf numFmtId="0" fontId="64" fillId="0" borderId="0">
      <alignment vertical="center"/>
    </xf>
    <xf numFmtId="0" fontId="50" fillId="0" borderId="0"/>
    <xf numFmtId="0" fontId="65" fillId="0" borderId="0">
      <alignment vertical="center"/>
    </xf>
    <xf numFmtId="0" fontId="65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62" fillId="0" borderId="0">
      <alignment vertical="center"/>
    </xf>
    <xf numFmtId="0" fontId="50" fillId="0" borderId="0">
      <alignment vertical="top"/>
    </xf>
    <xf numFmtId="0" fontId="1" fillId="0" borderId="0"/>
    <xf numFmtId="0" fontId="7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 applyFill="0" applyBorder="0" applyAlignment="0"/>
    <xf numFmtId="204" fontId="50" fillId="0" borderId="0" applyFont="0" applyFill="0" applyBorder="0" applyAlignment="0" applyProtection="0"/>
    <xf numFmtId="205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8" fillId="0" borderId="0"/>
    <xf numFmtId="0" fontId="28" fillId="0" borderId="0"/>
    <xf numFmtId="0" fontId="69" fillId="0" borderId="0"/>
    <xf numFmtId="0" fontId="28" fillId="0" borderId="0"/>
    <xf numFmtId="0" fontId="28" fillId="0" borderId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190" fontId="28" fillId="0" borderId="2" applyNumberForma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10" fontId="1" fillId="0" borderId="0" xfId="0" applyNumberFormat="1" applyFont="1" applyAlignment="1">
      <alignment horizontal="center" vertical="center"/>
    </xf>
    <xf numFmtId="2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10" fontId="1" fillId="0" borderId="1" xfId="0" applyNumberFormat="1" applyFont="1" applyBorder="1" applyAlignment="1">
      <alignment horizontal="left" vertical="center"/>
    </xf>
    <xf numFmtId="210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201" applyNumberFormat="1" applyFont="1" applyFill="1" applyBorder="1" applyAlignment="1">
      <alignment horizontal="left" vertical="center"/>
    </xf>
    <xf numFmtId="211" fontId="5" fillId="0" borderId="2" xfId="201" applyNumberFormat="1" applyFont="1" applyFill="1" applyBorder="1" applyAlignment="1">
      <alignment horizontal="center" vertical="center"/>
    </xf>
    <xf numFmtId="0" fontId="5" fillId="0" borderId="2" xfId="201" applyFont="1" applyFill="1" applyBorder="1" applyAlignment="1">
      <alignment horizontal="left" vertical="center"/>
    </xf>
    <xf numFmtId="0" fontId="5" fillId="0" borderId="2" xfId="201" applyNumberFormat="1" applyFont="1" applyFill="1" applyBorder="1" applyAlignment="1">
      <alignment horizontal="left" vertical="center" wrapText="1"/>
    </xf>
    <xf numFmtId="0" fontId="5" fillId="0" borderId="2" xfId="201" applyFont="1" applyFill="1" applyBorder="1" applyAlignment="1">
      <alignment horizontal="left" vertical="center" wrapText="1"/>
    </xf>
    <xf numFmtId="211" fontId="5" fillId="0" borderId="2" xfId="20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5" fillId="0" borderId="2" xfId="201" applyNumberFormat="1" applyFont="1" applyFill="1" applyBorder="1" applyAlignment="1">
      <alignment horizontal="left" vertical="center" wrapText="1" shrinkToFit="1"/>
    </xf>
    <xf numFmtId="211" fontId="5" fillId="0" borderId="2" xfId="201" applyNumberFormat="1" applyFont="1" applyFill="1" applyBorder="1" applyAlignment="1">
      <alignment horizontal="center" vertical="center" wrapText="1" shrinkToFit="1"/>
    </xf>
    <xf numFmtId="210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227" applyFont="1" applyBorder="1" applyAlignment="1">
      <alignment horizontal="center" vertical="center" wrapText="1"/>
    </xf>
    <xf numFmtId="0" fontId="4" fillId="0" borderId="2" xfId="227" applyFont="1" applyBorder="1" applyAlignment="1">
      <alignment horizontal="center" vertical="center" wrapText="1"/>
    </xf>
    <xf numFmtId="212" fontId="5" fillId="0" borderId="2" xfId="201" applyNumberFormat="1" applyFont="1" applyFill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12" fontId="1" fillId="0" borderId="2" xfId="0" applyNumberFormat="1" applyFont="1" applyBorder="1" applyAlignment="1">
      <alignment horizontal="right" vertical="center" shrinkToFit="1"/>
    </xf>
    <xf numFmtId="212" fontId="5" fillId="0" borderId="2" xfId="201" applyNumberFormat="1" applyFont="1" applyFill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12" fontId="5" fillId="0" borderId="2" xfId="201" applyNumberFormat="1" applyFont="1" applyFill="1" applyBorder="1" applyAlignment="1">
      <alignment horizontal="right" vertical="center" wrapText="1" shrinkToFit="1"/>
    </xf>
    <xf numFmtId="2" fontId="1" fillId="0" borderId="2" xfId="0" applyNumberFormat="1" applyFont="1" applyBorder="1" applyAlignment="1">
      <alignment horizontal="right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5" fillId="2" borderId="2" xfId="201" applyNumberFormat="1" applyFont="1" applyFill="1" applyBorder="1" applyAlignment="1">
      <alignment horizontal="left" vertical="center"/>
    </xf>
    <xf numFmtId="0" fontId="5" fillId="2" borderId="2" xfId="201" applyFont="1" applyFill="1" applyBorder="1" applyAlignment="1">
      <alignment horizontal="left" vertical="center" wrapText="1"/>
    </xf>
    <xf numFmtId="0" fontId="5" fillId="2" borderId="2" xfId="201" applyFont="1" applyFill="1" applyBorder="1" applyAlignment="1">
      <alignment horizontal="left" vertical="center"/>
    </xf>
    <xf numFmtId="211" fontId="5" fillId="2" borderId="2" xfId="201" applyNumberFormat="1" applyFont="1" applyFill="1" applyBorder="1" applyAlignment="1">
      <alignment horizontal="center" vertical="center"/>
    </xf>
    <xf numFmtId="212" fontId="5" fillId="2" borderId="2" xfId="201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14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43" fontId="1" fillId="0" borderId="2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212" fontId="1" fillId="0" borderId="2" xfId="0" applyNumberFormat="1" applyFont="1" applyBorder="1" applyAlignment="1">
      <alignment horizontal="right" vertical="center" wrapText="1" shrinkToFit="1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212" fontId="4" fillId="0" borderId="0" xfId="0" applyNumberFormat="1" applyFont="1" applyAlignment="1">
      <alignment vertical="center"/>
    </xf>
    <xf numFmtId="0" fontId="3" fillId="0" borderId="0" xfId="208" applyFont="1" applyAlignment="1">
      <alignment vertical="center"/>
    </xf>
    <xf numFmtId="0" fontId="4" fillId="0" borderId="0" xfId="208" applyFont="1" applyAlignment="1">
      <alignment horizontal="center" vertical="center"/>
    </xf>
    <xf numFmtId="0" fontId="4" fillId="0" borderId="0" xfId="208" applyFont="1" applyAlignment="1">
      <alignment vertical="center"/>
    </xf>
    <xf numFmtId="0" fontId="2" fillId="0" borderId="0" xfId="208" applyFont="1" applyAlignment="1">
      <alignment horizontal="center" vertical="center" wrapText="1"/>
    </xf>
    <xf numFmtId="0" fontId="3" fillId="0" borderId="0" xfId="208" applyFont="1" applyAlignment="1">
      <alignment horizontal="center" vertical="center" wrapText="1"/>
    </xf>
    <xf numFmtId="210" fontId="1" fillId="0" borderId="0" xfId="208" applyNumberFormat="1" applyFont="1" applyAlignment="1">
      <alignment horizontal="center" vertical="center"/>
    </xf>
    <xf numFmtId="210" fontId="4" fillId="0" borderId="0" xfId="208" applyNumberFormat="1" applyFont="1" applyAlignment="1">
      <alignment horizontal="center" vertical="center"/>
    </xf>
    <xf numFmtId="0" fontId="4" fillId="0" borderId="0" xfId="208" applyNumberFormat="1" applyFont="1" applyAlignment="1">
      <alignment horizontal="center" vertical="center"/>
    </xf>
    <xf numFmtId="0" fontId="4" fillId="0" borderId="0" xfId="208" applyNumberFormat="1" applyFont="1" applyAlignment="1">
      <alignment horizontal="right" vertical="center"/>
    </xf>
    <xf numFmtId="210" fontId="4" fillId="0" borderId="0" xfId="208" applyNumberFormat="1" applyFont="1" applyAlignment="1">
      <alignment vertical="center"/>
    </xf>
    <xf numFmtId="0" fontId="1" fillId="0" borderId="1" xfId="208" applyFont="1" applyBorder="1" applyAlignment="1">
      <alignment horizontal="right" vertical="center"/>
    </xf>
    <xf numFmtId="0" fontId="1" fillId="0" borderId="2" xfId="208" applyFont="1" applyBorder="1" applyAlignment="1">
      <alignment horizontal="center" vertical="center"/>
    </xf>
    <xf numFmtId="0" fontId="1" fillId="0" borderId="5" xfId="208" applyFont="1" applyBorder="1" applyAlignment="1">
      <alignment horizontal="center" vertical="center"/>
    </xf>
    <xf numFmtId="0" fontId="4" fillId="0" borderId="6" xfId="208" applyFont="1" applyBorder="1" applyAlignment="1">
      <alignment horizontal="center" vertical="center"/>
    </xf>
    <xf numFmtId="0" fontId="4" fillId="0" borderId="2" xfId="208" applyFont="1" applyBorder="1" applyAlignment="1">
      <alignment horizontal="center" vertical="center"/>
    </xf>
    <xf numFmtId="0" fontId="1" fillId="0" borderId="6" xfId="208" applyFont="1" applyBorder="1" applyAlignment="1">
      <alignment horizontal="center" vertical="center"/>
    </xf>
    <xf numFmtId="49" fontId="4" fillId="0" borderId="2" xfId="208" applyNumberFormat="1" applyFont="1" applyBorder="1" applyAlignment="1">
      <alignment horizontal="left" vertical="center"/>
    </xf>
    <xf numFmtId="0" fontId="6" fillId="0" borderId="6" xfId="208" applyFont="1" applyBorder="1" applyAlignment="1">
      <alignment vertical="center"/>
    </xf>
    <xf numFmtId="212" fontId="4" fillId="0" borderId="6" xfId="208" applyNumberFormat="1" applyFont="1" applyBorder="1" applyAlignment="1">
      <alignment horizontal="right" vertical="center" shrinkToFit="1"/>
    </xf>
    <xf numFmtId="212" fontId="4" fillId="0" borderId="2" xfId="208" applyNumberFormat="1" applyFont="1" applyBorder="1" applyAlignment="1">
      <alignment horizontal="right" vertical="center" shrinkToFit="1"/>
    </xf>
    <xf numFmtId="0" fontId="6" fillId="0" borderId="6" xfId="228" applyFont="1" applyBorder="1" applyAlignment="1" applyProtection="1">
      <alignment vertical="center"/>
    </xf>
    <xf numFmtId="0" fontId="7" fillId="0" borderId="6" xfId="208" applyBorder="1" applyAlignment="1" applyProtection="1">
      <alignment vertical="center"/>
    </xf>
    <xf numFmtId="0" fontId="6" fillId="0" borderId="7" xfId="228" applyFont="1" applyBorder="1" applyAlignment="1" applyProtection="1">
      <alignment horizontal="center" vertical="center"/>
    </xf>
    <xf numFmtId="0" fontId="6" fillId="0" borderId="6" xfId="228" applyFont="1" applyBorder="1" applyAlignment="1" applyProtection="1">
      <alignment horizontal="center" vertical="center"/>
    </xf>
    <xf numFmtId="0" fontId="1" fillId="0" borderId="8" xfId="208" applyFont="1" applyBorder="1" applyAlignment="1">
      <alignment horizontal="right" vertical="center"/>
    </xf>
    <xf numFmtId="49" fontId="4" fillId="0" borderId="0" xfId="208" applyNumberFormat="1" applyFont="1" applyAlignment="1">
      <alignment vertical="center"/>
    </xf>
    <xf numFmtId="0" fontId="4" fillId="0" borderId="0" xfId="208" applyFont="1" applyAlignment="1">
      <alignment horizontal="right" vertical="center"/>
    </xf>
  </cellXfs>
  <cellStyles count="2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$ w/o $" xfId="50"/>
    <cellStyle name="??" xfId="51"/>
    <cellStyle name="?? [0]" xfId="52"/>
    <cellStyle name="??_0N-HANDLING " xfId="53"/>
    <cellStyle name="@_text" xfId="54"/>
    <cellStyle name="_(中企华)审计评估联合申报明细表.V1" xfId="55"/>
    <cellStyle name="_CBRE明细表" xfId="56"/>
    <cellStyle name="_ET_STYLE_NoName_00_" xfId="57"/>
    <cellStyle name="_KPMG original version" xfId="58"/>
    <cellStyle name="_KPMG original version_(中企华)审计评估联合申报明细表.V1" xfId="59"/>
    <cellStyle name="_KPMG original version_附件1：审计评估联合申报明细表" xfId="60"/>
    <cellStyle name="_long term loan - others 300504" xfId="61"/>
    <cellStyle name="_long term loan - others 300504_(中企华)审计评估联合申报明细表.V1" xfId="62"/>
    <cellStyle name="_long term loan - others 300504_KPMG original version" xfId="63"/>
    <cellStyle name="_long term loan - others 300504_KPMG original version_(中企华)审计评估联合申报明细表.V1" xfId="64"/>
    <cellStyle name="_long term loan - others 300504_KPMG original version_附件1：审计评估联合申报明细表" xfId="65"/>
    <cellStyle name="_long term loan - others 300504_Shenhua PBC package 050530" xfId="66"/>
    <cellStyle name="_long term loan - others 300504_Shenhua PBC package 050530_(中企华)审计评估联合申报明细表.V1" xfId="67"/>
    <cellStyle name="_long term loan - others 300504_Shenhua PBC package 050530_附件1：审计评估联合申报明细表" xfId="68"/>
    <cellStyle name="_long term loan - others 300504_附件1：审计评估联合申报明细表" xfId="69"/>
    <cellStyle name="_long term loan - others 300504_审计调查表.V3" xfId="70"/>
    <cellStyle name="_Part III.200406.Loan and Liabilities details.(Site Name)" xfId="71"/>
    <cellStyle name="_Part III.200406.Loan and Liabilities details.(Site Name)_(中企华)审计评估联合申报明细表.V1" xfId="72"/>
    <cellStyle name="_Part III.200406.Loan and Liabilities details.(Site Name)_KPMG original version" xfId="73"/>
    <cellStyle name="_Part III.200406.Loan and Liabilities details.(Site Name)_KPMG original version_(中企华)审计评估联合申报明细表.V1" xfId="74"/>
    <cellStyle name="_Part III.200406.Loan and Liabilities details.(Site Name)_KPMG original version_附件1：审计评估联合申报明细表" xfId="75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77"/>
    <cellStyle name="_Part III.200406.Loan and Liabilities details.(Site Name)_Shenhua PBC package 050530_附件1：审计评估联合申报明细表" xfId="78"/>
    <cellStyle name="_Part III.200406.Loan and Liabilities details.(Site Name)_附件1：审计评估联合申报明细表" xfId="79"/>
    <cellStyle name="_Part III.200406.Loan and Liabilities details.(Site Name)_审计调查表.V3" xfId="80"/>
    <cellStyle name="_Shenhua PBC package 050530" xfId="81"/>
    <cellStyle name="_Shenhua PBC package 050530_(中企华)审计评估联合申报明细表.V1" xfId="82"/>
    <cellStyle name="_Shenhua PBC package 050530_附件1：审计评估联合申报明细表" xfId="83"/>
    <cellStyle name="_房屋建筑评估申报表" xfId="84"/>
    <cellStyle name="_附件1：审计评估联合申报明细表" xfId="85"/>
    <cellStyle name="_审计调查表.V3" xfId="86"/>
    <cellStyle name="_文函专递0211-施工企业调查表（附件）" xfId="87"/>
    <cellStyle name="{Comma [0]}" xfId="88"/>
    <cellStyle name="{Comma}" xfId="89"/>
    <cellStyle name="{Date}" xfId="90"/>
    <cellStyle name="{Month}" xfId="91"/>
    <cellStyle name="{Percent}" xfId="92"/>
    <cellStyle name="{Thousand [0]}" xfId="93"/>
    <cellStyle name="{Thousand}" xfId="94"/>
    <cellStyle name="{Z'0000(1 dec)}" xfId="95"/>
    <cellStyle name="{Z'0000(4 dec)}" xfId="96"/>
    <cellStyle name="0,0_x000d__x000a_NA_x000d__x000a_" xfId="97"/>
    <cellStyle name="args.style" xfId="98"/>
    <cellStyle name="Black" xfId="99"/>
    <cellStyle name="Bolivars" xfId="100"/>
    <cellStyle name="Border" xfId="101"/>
    <cellStyle name="Calc Currency (0)" xfId="102"/>
    <cellStyle name="Calc Currency (0) 2" xfId="103"/>
    <cellStyle name="category" xfId="104"/>
    <cellStyle name="ColLevel_1" xfId="105"/>
    <cellStyle name="Column Headings" xfId="106"/>
    <cellStyle name="Column$Headings" xfId="107"/>
    <cellStyle name="Column_Title" xfId="108"/>
    <cellStyle name="Comma  - Style1" xfId="109"/>
    <cellStyle name="Comma  - Style2" xfId="110"/>
    <cellStyle name="Comma  - Style3" xfId="111"/>
    <cellStyle name="Comma  - Style4" xfId="112"/>
    <cellStyle name="Comma  - Style5" xfId="113"/>
    <cellStyle name="Comma  - Style6" xfId="114"/>
    <cellStyle name="Comma  - Style7" xfId="115"/>
    <cellStyle name="Comma  - Style8" xfId="116"/>
    <cellStyle name="Comma [0]_1995" xfId="117"/>
    <cellStyle name="Comma[2]" xfId="118"/>
    <cellStyle name="Comma_02(2003.12.31 PBC package.040304)" xfId="119"/>
    <cellStyle name="comma-d" xfId="120"/>
    <cellStyle name="Copied" xfId="121"/>
    <cellStyle name="COST1" xfId="122"/>
    <cellStyle name="Currency $" xfId="123"/>
    <cellStyle name="Currency [0]_1995" xfId="124"/>
    <cellStyle name="Currency[2]" xfId="125"/>
    <cellStyle name="Currency_1995" xfId="126"/>
    <cellStyle name="Date" xfId="127"/>
    <cellStyle name="Dezimal [0]_laroux" xfId="128"/>
    <cellStyle name="Dezimal_laroux" xfId="129"/>
    <cellStyle name="Dollars" xfId="130"/>
    <cellStyle name="Entered" xfId="131"/>
    <cellStyle name="entry box" xfId="132"/>
    <cellStyle name="Euro" xfId="133"/>
    <cellStyle name="e鯪9Y_x000b_" xfId="134"/>
    <cellStyle name="Followed Hyperlink_AheadBehind.xls Chart 23" xfId="135"/>
    <cellStyle name="Format Number Column" xfId="136"/>
    <cellStyle name="gcd" xfId="137"/>
    <cellStyle name="General" xfId="138"/>
    <cellStyle name="Grey" xfId="139"/>
    <cellStyle name="HEADER" xfId="140"/>
    <cellStyle name="Header1" xfId="141"/>
    <cellStyle name="Header2" xfId="142"/>
    <cellStyle name="Hyperlink_AheadBehind.xls Chart 23" xfId="143"/>
    <cellStyle name="Input [yellow]" xfId="144"/>
    <cellStyle name="Input [yellow] 2" xfId="145"/>
    <cellStyle name="Input Cells" xfId="146"/>
    <cellStyle name="InputArea" xfId="147"/>
    <cellStyle name="KPMG Heading 1" xfId="148"/>
    <cellStyle name="KPMG Heading 2" xfId="149"/>
    <cellStyle name="KPMG Heading 3" xfId="150"/>
    <cellStyle name="KPMG Heading 4" xfId="151"/>
    <cellStyle name="KPMG Normal" xfId="152"/>
    <cellStyle name="KPMG Normal Text" xfId="153"/>
    <cellStyle name="Lines Fill" xfId="154"/>
    <cellStyle name="Linked Cells" xfId="155"/>
    <cellStyle name="Millares_BASKETS" xfId="156"/>
    <cellStyle name="Milliers [0]_!!!GO" xfId="157"/>
    <cellStyle name="Milliers_!!!GO" xfId="158"/>
    <cellStyle name="Model" xfId="159"/>
    <cellStyle name="Moeda [0]_210XBUD" xfId="160"/>
    <cellStyle name="Moeda_210XBUD" xfId="161"/>
    <cellStyle name="Monétaire [0]_!!!GO" xfId="162"/>
    <cellStyle name="Monétaire_!!!GO" xfId="163"/>
    <cellStyle name="Mon閠aire [0]_!!!GO" xfId="164"/>
    <cellStyle name="Mon閠aire_!!!GO" xfId="165"/>
    <cellStyle name="New Times Roman" xfId="166"/>
    <cellStyle name="no dec" xfId="167"/>
    <cellStyle name="Non défini" xfId="168"/>
    <cellStyle name="Normal - Style1" xfId="169"/>
    <cellStyle name="Normal - Style1 2" xfId="170"/>
    <cellStyle name="Normal_#10-Headcount" xfId="171"/>
    <cellStyle name="Normalny_Arkusz1" xfId="172"/>
    <cellStyle name="Œ…‹æØ‚è [0.00]_Region Orders (2)" xfId="173"/>
    <cellStyle name="Œ…‹æØ‚è_Region Orders (2)" xfId="174"/>
    <cellStyle name="Pct w/ Pts" xfId="175"/>
    <cellStyle name="Pct w/o Pts" xfId="176"/>
    <cellStyle name="per.style" xfId="177"/>
    <cellStyle name="Percent [2]" xfId="178"/>
    <cellStyle name="Percent w/o%" xfId="179"/>
    <cellStyle name="Percent%" xfId="180"/>
    <cellStyle name="Percent_PICC package Sept2002 (V120021005)1" xfId="181"/>
    <cellStyle name="Prefilled" xfId="182"/>
    <cellStyle name="pricing" xfId="183"/>
    <cellStyle name="PSChar" xfId="184"/>
    <cellStyle name="Red" xfId="185"/>
    <cellStyle name="RevList" xfId="186"/>
    <cellStyle name="RowLevel_1" xfId="187"/>
    <cellStyle name="Sheet Head" xfId="188"/>
    <cellStyle name="style" xfId="189"/>
    <cellStyle name="style1" xfId="190"/>
    <cellStyle name="style2" xfId="191"/>
    <cellStyle name="subhead" xfId="192"/>
    <cellStyle name="Subtotal" xfId="193"/>
    <cellStyle name="百分比 2" xfId="194"/>
    <cellStyle name="百分比 2 2" xfId="195"/>
    <cellStyle name="百分比 2 3" xfId="196"/>
    <cellStyle name="百分比 3" xfId="197"/>
    <cellStyle name="捠壿 [0.00]_!!!GO" xfId="198"/>
    <cellStyle name="捠壿_!!!GO" xfId="199"/>
    <cellStyle name="常规 10" xfId="200"/>
    <cellStyle name="常规 11" xfId="201"/>
    <cellStyle name="常规 12" xfId="202"/>
    <cellStyle name="常规 13" xfId="203"/>
    <cellStyle name="常规 14" xfId="204"/>
    <cellStyle name="常规 15" xfId="205"/>
    <cellStyle name="常规 16" xfId="206"/>
    <cellStyle name="常规 17" xfId="207"/>
    <cellStyle name="常规 2" xfId="208"/>
    <cellStyle name="常规 2 2" xfId="209"/>
    <cellStyle name="常规 2 2 2" xfId="210"/>
    <cellStyle name="常规 2 2 3" xfId="211"/>
    <cellStyle name="常规 2 2 4" xfId="212"/>
    <cellStyle name="常规 2 3" xfId="213"/>
    <cellStyle name="常规 2 4" xfId="214"/>
    <cellStyle name="常规 3" xfId="215"/>
    <cellStyle name="常规 3 2" xfId="216"/>
    <cellStyle name="常规 3 2 2" xfId="217"/>
    <cellStyle name="常规 3 3" xfId="218"/>
    <cellStyle name="常规 4" xfId="219"/>
    <cellStyle name="常规 4 2" xfId="220"/>
    <cellStyle name="常规 5" xfId="221"/>
    <cellStyle name="常规 5 2" xfId="222"/>
    <cellStyle name="常规 6" xfId="223"/>
    <cellStyle name="常规 7" xfId="224"/>
    <cellStyle name="常规 8" xfId="225"/>
    <cellStyle name="常规 9" xfId="226"/>
    <cellStyle name="常规_Sheet1" xfId="227"/>
    <cellStyle name="超链接 2" xfId="228"/>
    <cellStyle name="超链接 3" xfId="229"/>
    <cellStyle name="分级显示行_1_4附件二凯旋评估表" xfId="230"/>
    <cellStyle name="分级显示列_1_Book1" xfId="231"/>
    <cellStyle name="公司标准表" xfId="232"/>
    <cellStyle name="霓付 [0]_97MBO" xfId="233"/>
    <cellStyle name="霓付_97MBO" xfId="234"/>
    <cellStyle name="烹拳 [0]_97MBO" xfId="235"/>
    <cellStyle name="烹拳_97MBO" xfId="236"/>
    <cellStyle name="普通_ 白土" xfId="237"/>
    <cellStyle name="千分位[0]_ 白土" xfId="238"/>
    <cellStyle name="千分位_ 白土" xfId="239"/>
    <cellStyle name="千位[0]_ 应交税金审定表" xfId="240"/>
    <cellStyle name="千位_ 应交税金审定表" xfId="241"/>
    <cellStyle name="千位分隔 2" xfId="242"/>
    <cellStyle name="千位分隔 2 2" xfId="243"/>
    <cellStyle name="千位分隔 2 2 2" xfId="244"/>
    <cellStyle name="千位分隔 2 2 2 2" xfId="245"/>
    <cellStyle name="千位分隔 2 2 23" xfId="246"/>
    <cellStyle name="千位分隔 2 3" xfId="247"/>
    <cellStyle name="千位分隔 3" xfId="248"/>
    <cellStyle name="千位分隔 3 2" xfId="249"/>
    <cellStyle name="千位分隔 3 3" xfId="250"/>
    <cellStyle name="千位分隔 4" xfId="251"/>
    <cellStyle name="千位分隔 5" xfId="252"/>
    <cellStyle name="千位分隔 6" xfId="253"/>
    <cellStyle name="千位分隔 6 2" xfId="254"/>
    <cellStyle name="钎霖_laroux" xfId="255"/>
    <cellStyle name="样式 1" xfId="256"/>
    <cellStyle name="样式 1 2" xfId="257"/>
    <cellStyle name="一般_NEGS" xfId="258"/>
    <cellStyle name="昗弨_!!!GO" xfId="259"/>
    <cellStyle name="寘嬫愗傝 [0.00]_!!!GO" xfId="260"/>
    <cellStyle name="寘嬫愗傝_!!!GO" xfId="261"/>
    <cellStyle name="资产" xfId="262"/>
    <cellStyle name="콤마 [0]_BOILER-CO1" xfId="263"/>
    <cellStyle name="콤마_BOILER-CO1" xfId="264"/>
    <cellStyle name="통화 [0]_BOILER-CO1" xfId="265"/>
    <cellStyle name="통화_BOILER-CO1" xfId="266"/>
    <cellStyle name="표준_0N-HANDLING " xfId="2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26;&#20851;&#20107;&#21153;&#31649;&#29702;&#23616;&#35780;&#20272;&#26126;&#32454;&#34920;-&#24213;&#312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-6固定资产汇总"/>
      <sheetName val="Sheet1"/>
    </sheetNames>
    <sheetDataSet>
      <sheetData sheetId="0" refreshError="1"/>
      <sheetData sheetId="1">
        <row r="2">
          <cell r="A2" t="str">
            <v>评估基准日：2024年01月02日</v>
          </cell>
        </row>
        <row r="4">
          <cell r="A4" t="str">
            <v>被评估单位（或者产权持有单位）：枣庄市机关事务服务中心 </v>
          </cell>
        </row>
        <row r="132">
          <cell r="J132">
            <v>274740.6</v>
          </cell>
        </row>
        <row r="132">
          <cell r="L132">
            <v>8373.106</v>
          </cell>
        </row>
        <row r="132">
          <cell r="N132">
            <v>8373.106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  <pageSetUpPr fitToPage="1"/>
  </sheetPr>
  <dimension ref="A1:N22"/>
  <sheetViews>
    <sheetView showGridLines="0" topLeftCell="A4" workbookViewId="0">
      <selection activeCell="D17" sqref="D17"/>
    </sheetView>
  </sheetViews>
  <sheetFormatPr defaultColWidth="9" defaultRowHeight="15.75" customHeight="1"/>
  <cols>
    <col min="1" max="1" width="7" style="58" customWidth="1"/>
    <col min="2" max="2" width="25.6" style="58" customWidth="1"/>
    <col min="3" max="3" width="12.5" style="58" customWidth="1"/>
    <col min="4" max="4" width="11.1" style="58" customWidth="1"/>
    <col min="5" max="6" width="11.2" style="58" customWidth="1"/>
    <col min="7" max="7" width="11.9" style="58" customWidth="1"/>
    <col min="8" max="8" width="11.2" style="58" customWidth="1"/>
    <col min="9" max="9" width="7" style="58" customWidth="1"/>
    <col min="10" max="10" width="7.2" style="58" customWidth="1"/>
    <col min="11" max="256" width="9" style="58"/>
    <col min="257" max="257" width="7" style="58" customWidth="1"/>
    <col min="258" max="258" width="25.6" style="58" customWidth="1"/>
    <col min="259" max="259" width="12.5" style="58" customWidth="1"/>
    <col min="260" max="260" width="11.1" style="58" customWidth="1"/>
    <col min="261" max="262" width="11.2" style="58" customWidth="1"/>
    <col min="263" max="264" width="9.2" style="58" customWidth="1"/>
    <col min="265" max="265" width="7" style="58" customWidth="1"/>
    <col min="266" max="266" width="7.2" style="58" customWidth="1"/>
    <col min="267" max="512" width="9" style="58"/>
    <col min="513" max="513" width="7" style="58" customWidth="1"/>
    <col min="514" max="514" width="25.6" style="58" customWidth="1"/>
    <col min="515" max="515" width="12.5" style="58" customWidth="1"/>
    <col min="516" max="516" width="11.1" style="58" customWidth="1"/>
    <col min="517" max="518" width="11.2" style="58" customWidth="1"/>
    <col min="519" max="520" width="9.2" style="58" customWidth="1"/>
    <col min="521" max="521" width="7" style="58" customWidth="1"/>
    <col min="522" max="522" width="7.2" style="58" customWidth="1"/>
    <col min="523" max="768" width="9" style="58"/>
    <col min="769" max="769" width="7" style="58" customWidth="1"/>
    <col min="770" max="770" width="25.6" style="58" customWidth="1"/>
    <col min="771" max="771" width="12.5" style="58" customWidth="1"/>
    <col min="772" max="772" width="11.1" style="58" customWidth="1"/>
    <col min="773" max="774" width="11.2" style="58" customWidth="1"/>
    <col min="775" max="776" width="9.2" style="58" customWidth="1"/>
    <col min="777" max="777" width="7" style="58" customWidth="1"/>
    <col min="778" max="778" width="7.2" style="58" customWidth="1"/>
    <col min="779" max="1024" width="9" style="58"/>
    <col min="1025" max="1025" width="7" style="58" customWidth="1"/>
    <col min="1026" max="1026" width="25.6" style="58" customWidth="1"/>
    <col min="1027" max="1027" width="12.5" style="58" customWidth="1"/>
    <col min="1028" max="1028" width="11.1" style="58" customWidth="1"/>
    <col min="1029" max="1030" width="11.2" style="58" customWidth="1"/>
    <col min="1031" max="1032" width="9.2" style="58" customWidth="1"/>
    <col min="1033" max="1033" width="7" style="58" customWidth="1"/>
    <col min="1034" max="1034" width="7.2" style="58" customWidth="1"/>
    <col min="1035" max="1280" width="9" style="58"/>
    <col min="1281" max="1281" width="7" style="58" customWidth="1"/>
    <col min="1282" max="1282" width="25.6" style="58" customWidth="1"/>
    <col min="1283" max="1283" width="12.5" style="58" customWidth="1"/>
    <col min="1284" max="1284" width="11.1" style="58" customWidth="1"/>
    <col min="1285" max="1286" width="11.2" style="58" customWidth="1"/>
    <col min="1287" max="1288" width="9.2" style="58" customWidth="1"/>
    <col min="1289" max="1289" width="7" style="58" customWidth="1"/>
    <col min="1290" max="1290" width="7.2" style="58" customWidth="1"/>
    <col min="1291" max="1536" width="9" style="58"/>
    <col min="1537" max="1537" width="7" style="58" customWidth="1"/>
    <col min="1538" max="1538" width="25.6" style="58" customWidth="1"/>
    <col min="1539" max="1539" width="12.5" style="58" customWidth="1"/>
    <col min="1540" max="1540" width="11.1" style="58" customWidth="1"/>
    <col min="1541" max="1542" width="11.2" style="58" customWidth="1"/>
    <col min="1543" max="1544" width="9.2" style="58" customWidth="1"/>
    <col min="1545" max="1545" width="7" style="58" customWidth="1"/>
    <col min="1546" max="1546" width="7.2" style="58" customWidth="1"/>
    <col min="1547" max="1792" width="9" style="58"/>
    <col min="1793" max="1793" width="7" style="58" customWidth="1"/>
    <col min="1794" max="1794" width="25.6" style="58" customWidth="1"/>
    <col min="1795" max="1795" width="12.5" style="58" customWidth="1"/>
    <col min="1796" max="1796" width="11.1" style="58" customWidth="1"/>
    <col min="1797" max="1798" width="11.2" style="58" customWidth="1"/>
    <col min="1799" max="1800" width="9.2" style="58" customWidth="1"/>
    <col min="1801" max="1801" width="7" style="58" customWidth="1"/>
    <col min="1802" max="1802" width="7.2" style="58" customWidth="1"/>
    <col min="1803" max="2048" width="9" style="58"/>
    <col min="2049" max="2049" width="7" style="58" customWidth="1"/>
    <col min="2050" max="2050" width="25.6" style="58" customWidth="1"/>
    <col min="2051" max="2051" width="12.5" style="58" customWidth="1"/>
    <col min="2052" max="2052" width="11.1" style="58" customWidth="1"/>
    <col min="2053" max="2054" width="11.2" style="58" customWidth="1"/>
    <col min="2055" max="2056" width="9.2" style="58" customWidth="1"/>
    <col min="2057" max="2057" width="7" style="58" customWidth="1"/>
    <col min="2058" max="2058" width="7.2" style="58" customWidth="1"/>
    <col min="2059" max="2304" width="9" style="58"/>
    <col min="2305" max="2305" width="7" style="58" customWidth="1"/>
    <col min="2306" max="2306" width="25.6" style="58" customWidth="1"/>
    <col min="2307" max="2307" width="12.5" style="58" customWidth="1"/>
    <col min="2308" max="2308" width="11.1" style="58" customWidth="1"/>
    <col min="2309" max="2310" width="11.2" style="58" customWidth="1"/>
    <col min="2311" max="2312" width="9.2" style="58" customWidth="1"/>
    <col min="2313" max="2313" width="7" style="58" customWidth="1"/>
    <col min="2314" max="2314" width="7.2" style="58" customWidth="1"/>
    <col min="2315" max="2560" width="9" style="58"/>
    <col min="2561" max="2561" width="7" style="58" customWidth="1"/>
    <col min="2562" max="2562" width="25.6" style="58" customWidth="1"/>
    <col min="2563" max="2563" width="12.5" style="58" customWidth="1"/>
    <col min="2564" max="2564" width="11.1" style="58" customWidth="1"/>
    <col min="2565" max="2566" width="11.2" style="58" customWidth="1"/>
    <col min="2567" max="2568" width="9.2" style="58" customWidth="1"/>
    <col min="2569" max="2569" width="7" style="58" customWidth="1"/>
    <col min="2570" max="2570" width="7.2" style="58" customWidth="1"/>
    <col min="2571" max="2816" width="9" style="58"/>
    <col min="2817" max="2817" width="7" style="58" customWidth="1"/>
    <col min="2818" max="2818" width="25.6" style="58" customWidth="1"/>
    <col min="2819" max="2819" width="12.5" style="58" customWidth="1"/>
    <col min="2820" max="2820" width="11.1" style="58" customWidth="1"/>
    <col min="2821" max="2822" width="11.2" style="58" customWidth="1"/>
    <col min="2823" max="2824" width="9.2" style="58" customWidth="1"/>
    <col min="2825" max="2825" width="7" style="58" customWidth="1"/>
    <col min="2826" max="2826" width="7.2" style="58" customWidth="1"/>
    <col min="2827" max="3072" width="9" style="58"/>
    <col min="3073" max="3073" width="7" style="58" customWidth="1"/>
    <col min="3074" max="3074" width="25.6" style="58" customWidth="1"/>
    <col min="3075" max="3075" width="12.5" style="58" customWidth="1"/>
    <col min="3076" max="3076" width="11.1" style="58" customWidth="1"/>
    <col min="3077" max="3078" width="11.2" style="58" customWidth="1"/>
    <col min="3079" max="3080" width="9.2" style="58" customWidth="1"/>
    <col min="3081" max="3081" width="7" style="58" customWidth="1"/>
    <col min="3082" max="3082" width="7.2" style="58" customWidth="1"/>
    <col min="3083" max="3328" width="9" style="58"/>
    <col min="3329" max="3329" width="7" style="58" customWidth="1"/>
    <col min="3330" max="3330" width="25.6" style="58" customWidth="1"/>
    <col min="3331" max="3331" width="12.5" style="58" customWidth="1"/>
    <col min="3332" max="3332" width="11.1" style="58" customWidth="1"/>
    <col min="3333" max="3334" width="11.2" style="58" customWidth="1"/>
    <col min="3335" max="3336" width="9.2" style="58" customWidth="1"/>
    <col min="3337" max="3337" width="7" style="58" customWidth="1"/>
    <col min="3338" max="3338" width="7.2" style="58" customWidth="1"/>
    <col min="3339" max="3584" width="9" style="58"/>
    <col min="3585" max="3585" width="7" style="58" customWidth="1"/>
    <col min="3586" max="3586" width="25.6" style="58" customWidth="1"/>
    <col min="3587" max="3587" width="12.5" style="58" customWidth="1"/>
    <col min="3588" max="3588" width="11.1" style="58" customWidth="1"/>
    <col min="3589" max="3590" width="11.2" style="58" customWidth="1"/>
    <col min="3591" max="3592" width="9.2" style="58" customWidth="1"/>
    <col min="3593" max="3593" width="7" style="58" customWidth="1"/>
    <col min="3594" max="3594" width="7.2" style="58" customWidth="1"/>
    <col min="3595" max="3840" width="9" style="58"/>
    <col min="3841" max="3841" width="7" style="58" customWidth="1"/>
    <col min="3842" max="3842" width="25.6" style="58" customWidth="1"/>
    <col min="3843" max="3843" width="12.5" style="58" customWidth="1"/>
    <col min="3844" max="3844" width="11.1" style="58" customWidth="1"/>
    <col min="3845" max="3846" width="11.2" style="58" customWidth="1"/>
    <col min="3847" max="3848" width="9.2" style="58" customWidth="1"/>
    <col min="3849" max="3849" width="7" style="58" customWidth="1"/>
    <col min="3850" max="3850" width="7.2" style="58" customWidth="1"/>
    <col min="3851" max="4096" width="9" style="58"/>
    <col min="4097" max="4097" width="7" style="58" customWidth="1"/>
    <col min="4098" max="4098" width="25.6" style="58" customWidth="1"/>
    <col min="4099" max="4099" width="12.5" style="58" customWidth="1"/>
    <col min="4100" max="4100" width="11.1" style="58" customWidth="1"/>
    <col min="4101" max="4102" width="11.2" style="58" customWidth="1"/>
    <col min="4103" max="4104" width="9.2" style="58" customWidth="1"/>
    <col min="4105" max="4105" width="7" style="58" customWidth="1"/>
    <col min="4106" max="4106" width="7.2" style="58" customWidth="1"/>
    <col min="4107" max="4352" width="9" style="58"/>
    <col min="4353" max="4353" width="7" style="58" customWidth="1"/>
    <col min="4354" max="4354" width="25.6" style="58" customWidth="1"/>
    <col min="4355" max="4355" width="12.5" style="58" customWidth="1"/>
    <col min="4356" max="4356" width="11.1" style="58" customWidth="1"/>
    <col min="4357" max="4358" width="11.2" style="58" customWidth="1"/>
    <col min="4359" max="4360" width="9.2" style="58" customWidth="1"/>
    <col min="4361" max="4361" width="7" style="58" customWidth="1"/>
    <col min="4362" max="4362" width="7.2" style="58" customWidth="1"/>
    <col min="4363" max="4608" width="9" style="58"/>
    <col min="4609" max="4609" width="7" style="58" customWidth="1"/>
    <col min="4610" max="4610" width="25.6" style="58" customWidth="1"/>
    <col min="4611" max="4611" width="12.5" style="58" customWidth="1"/>
    <col min="4612" max="4612" width="11.1" style="58" customWidth="1"/>
    <col min="4613" max="4614" width="11.2" style="58" customWidth="1"/>
    <col min="4615" max="4616" width="9.2" style="58" customWidth="1"/>
    <col min="4617" max="4617" width="7" style="58" customWidth="1"/>
    <col min="4618" max="4618" width="7.2" style="58" customWidth="1"/>
    <col min="4619" max="4864" width="9" style="58"/>
    <col min="4865" max="4865" width="7" style="58" customWidth="1"/>
    <col min="4866" max="4866" width="25.6" style="58" customWidth="1"/>
    <col min="4867" max="4867" width="12.5" style="58" customWidth="1"/>
    <col min="4868" max="4868" width="11.1" style="58" customWidth="1"/>
    <col min="4869" max="4870" width="11.2" style="58" customWidth="1"/>
    <col min="4871" max="4872" width="9.2" style="58" customWidth="1"/>
    <col min="4873" max="4873" width="7" style="58" customWidth="1"/>
    <col min="4874" max="4874" width="7.2" style="58" customWidth="1"/>
    <col min="4875" max="5120" width="9" style="58"/>
    <col min="5121" max="5121" width="7" style="58" customWidth="1"/>
    <col min="5122" max="5122" width="25.6" style="58" customWidth="1"/>
    <col min="5123" max="5123" width="12.5" style="58" customWidth="1"/>
    <col min="5124" max="5124" width="11.1" style="58" customWidth="1"/>
    <col min="5125" max="5126" width="11.2" style="58" customWidth="1"/>
    <col min="5127" max="5128" width="9.2" style="58" customWidth="1"/>
    <col min="5129" max="5129" width="7" style="58" customWidth="1"/>
    <col min="5130" max="5130" width="7.2" style="58" customWidth="1"/>
    <col min="5131" max="5376" width="9" style="58"/>
    <col min="5377" max="5377" width="7" style="58" customWidth="1"/>
    <col min="5378" max="5378" width="25.6" style="58" customWidth="1"/>
    <col min="5379" max="5379" width="12.5" style="58" customWidth="1"/>
    <col min="5380" max="5380" width="11.1" style="58" customWidth="1"/>
    <col min="5381" max="5382" width="11.2" style="58" customWidth="1"/>
    <col min="5383" max="5384" width="9.2" style="58" customWidth="1"/>
    <col min="5385" max="5385" width="7" style="58" customWidth="1"/>
    <col min="5386" max="5386" width="7.2" style="58" customWidth="1"/>
    <col min="5387" max="5632" width="9" style="58"/>
    <col min="5633" max="5633" width="7" style="58" customWidth="1"/>
    <col min="5634" max="5634" width="25.6" style="58" customWidth="1"/>
    <col min="5635" max="5635" width="12.5" style="58" customWidth="1"/>
    <col min="5636" max="5636" width="11.1" style="58" customWidth="1"/>
    <col min="5637" max="5638" width="11.2" style="58" customWidth="1"/>
    <col min="5639" max="5640" width="9.2" style="58" customWidth="1"/>
    <col min="5641" max="5641" width="7" style="58" customWidth="1"/>
    <col min="5642" max="5642" width="7.2" style="58" customWidth="1"/>
    <col min="5643" max="5888" width="9" style="58"/>
    <col min="5889" max="5889" width="7" style="58" customWidth="1"/>
    <col min="5890" max="5890" width="25.6" style="58" customWidth="1"/>
    <col min="5891" max="5891" width="12.5" style="58" customWidth="1"/>
    <col min="5892" max="5892" width="11.1" style="58" customWidth="1"/>
    <col min="5893" max="5894" width="11.2" style="58" customWidth="1"/>
    <col min="5895" max="5896" width="9.2" style="58" customWidth="1"/>
    <col min="5897" max="5897" width="7" style="58" customWidth="1"/>
    <col min="5898" max="5898" width="7.2" style="58" customWidth="1"/>
    <col min="5899" max="6144" width="9" style="58"/>
    <col min="6145" max="6145" width="7" style="58" customWidth="1"/>
    <col min="6146" max="6146" width="25.6" style="58" customWidth="1"/>
    <col min="6147" max="6147" width="12.5" style="58" customWidth="1"/>
    <col min="6148" max="6148" width="11.1" style="58" customWidth="1"/>
    <col min="6149" max="6150" width="11.2" style="58" customWidth="1"/>
    <col min="6151" max="6152" width="9.2" style="58" customWidth="1"/>
    <col min="6153" max="6153" width="7" style="58" customWidth="1"/>
    <col min="6154" max="6154" width="7.2" style="58" customWidth="1"/>
    <col min="6155" max="6400" width="9" style="58"/>
    <col min="6401" max="6401" width="7" style="58" customWidth="1"/>
    <col min="6402" max="6402" width="25.6" style="58" customWidth="1"/>
    <col min="6403" max="6403" width="12.5" style="58" customWidth="1"/>
    <col min="6404" max="6404" width="11.1" style="58" customWidth="1"/>
    <col min="6405" max="6406" width="11.2" style="58" customWidth="1"/>
    <col min="6407" max="6408" width="9.2" style="58" customWidth="1"/>
    <col min="6409" max="6409" width="7" style="58" customWidth="1"/>
    <col min="6410" max="6410" width="7.2" style="58" customWidth="1"/>
    <col min="6411" max="6656" width="9" style="58"/>
    <col min="6657" max="6657" width="7" style="58" customWidth="1"/>
    <col min="6658" max="6658" width="25.6" style="58" customWidth="1"/>
    <col min="6659" max="6659" width="12.5" style="58" customWidth="1"/>
    <col min="6660" max="6660" width="11.1" style="58" customWidth="1"/>
    <col min="6661" max="6662" width="11.2" style="58" customWidth="1"/>
    <col min="6663" max="6664" width="9.2" style="58" customWidth="1"/>
    <col min="6665" max="6665" width="7" style="58" customWidth="1"/>
    <col min="6666" max="6666" width="7.2" style="58" customWidth="1"/>
    <col min="6667" max="6912" width="9" style="58"/>
    <col min="6913" max="6913" width="7" style="58" customWidth="1"/>
    <col min="6914" max="6914" width="25.6" style="58" customWidth="1"/>
    <col min="6915" max="6915" width="12.5" style="58" customWidth="1"/>
    <col min="6916" max="6916" width="11.1" style="58" customWidth="1"/>
    <col min="6917" max="6918" width="11.2" style="58" customWidth="1"/>
    <col min="6919" max="6920" width="9.2" style="58" customWidth="1"/>
    <col min="6921" max="6921" width="7" style="58" customWidth="1"/>
    <col min="6922" max="6922" width="7.2" style="58" customWidth="1"/>
    <col min="6923" max="7168" width="9" style="58"/>
    <col min="7169" max="7169" width="7" style="58" customWidth="1"/>
    <col min="7170" max="7170" width="25.6" style="58" customWidth="1"/>
    <col min="7171" max="7171" width="12.5" style="58" customWidth="1"/>
    <col min="7172" max="7172" width="11.1" style="58" customWidth="1"/>
    <col min="7173" max="7174" width="11.2" style="58" customWidth="1"/>
    <col min="7175" max="7176" width="9.2" style="58" customWidth="1"/>
    <col min="7177" max="7177" width="7" style="58" customWidth="1"/>
    <col min="7178" max="7178" width="7.2" style="58" customWidth="1"/>
    <col min="7179" max="7424" width="9" style="58"/>
    <col min="7425" max="7425" width="7" style="58" customWidth="1"/>
    <col min="7426" max="7426" width="25.6" style="58" customWidth="1"/>
    <col min="7427" max="7427" width="12.5" style="58" customWidth="1"/>
    <col min="7428" max="7428" width="11.1" style="58" customWidth="1"/>
    <col min="7429" max="7430" width="11.2" style="58" customWidth="1"/>
    <col min="7431" max="7432" width="9.2" style="58" customWidth="1"/>
    <col min="7433" max="7433" width="7" style="58" customWidth="1"/>
    <col min="7434" max="7434" width="7.2" style="58" customWidth="1"/>
    <col min="7435" max="7680" width="9" style="58"/>
    <col min="7681" max="7681" width="7" style="58" customWidth="1"/>
    <col min="7682" max="7682" width="25.6" style="58" customWidth="1"/>
    <col min="7683" max="7683" width="12.5" style="58" customWidth="1"/>
    <col min="7684" max="7684" width="11.1" style="58" customWidth="1"/>
    <col min="7685" max="7686" width="11.2" style="58" customWidth="1"/>
    <col min="7687" max="7688" width="9.2" style="58" customWidth="1"/>
    <col min="7689" max="7689" width="7" style="58" customWidth="1"/>
    <col min="7690" max="7690" width="7.2" style="58" customWidth="1"/>
    <col min="7691" max="7936" width="9" style="58"/>
    <col min="7937" max="7937" width="7" style="58" customWidth="1"/>
    <col min="7938" max="7938" width="25.6" style="58" customWidth="1"/>
    <col min="7939" max="7939" width="12.5" style="58" customWidth="1"/>
    <col min="7940" max="7940" width="11.1" style="58" customWidth="1"/>
    <col min="7941" max="7942" width="11.2" style="58" customWidth="1"/>
    <col min="7943" max="7944" width="9.2" style="58" customWidth="1"/>
    <col min="7945" max="7945" width="7" style="58" customWidth="1"/>
    <col min="7946" max="7946" width="7.2" style="58" customWidth="1"/>
    <col min="7947" max="8192" width="9" style="58"/>
    <col min="8193" max="8193" width="7" style="58" customWidth="1"/>
    <col min="8194" max="8194" width="25.6" style="58" customWidth="1"/>
    <col min="8195" max="8195" width="12.5" style="58" customWidth="1"/>
    <col min="8196" max="8196" width="11.1" style="58" customWidth="1"/>
    <col min="8197" max="8198" width="11.2" style="58" customWidth="1"/>
    <col min="8199" max="8200" width="9.2" style="58" customWidth="1"/>
    <col min="8201" max="8201" width="7" style="58" customWidth="1"/>
    <col min="8202" max="8202" width="7.2" style="58" customWidth="1"/>
    <col min="8203" max="8448" width="9" style="58"/>
    <col min="8449" max="8449" width="7" style="58" customWidth="1"/>
    <col min="8450" max="8450" width="25.6" style="58" customWidth="1"/>
    <col min="8451" max="8451" width="12.5" style="58" customWidth="1"/>
    <col min="8452" max="8452" width="11.1" style="58" customWidth="1"/>
    <col min="8453" max="8454" width="11.2" style="58" customWidth="1"/>
    <col min="8455" max="8456" width="9.2" style="58" customWidth="1"/>
    <col min="8457" max="8457" width="7" style="58" customWidth="1"/>
    <col min="8458" max="8458" width="7.2" style="58" customWidth="1"/>
    <col min="8459" max="8704" width="9" style="58"/>
    <col min="8705" max="8705" width="7" style="58" customWidth="1"/>
    <col min="8706" max="8706" width="25.6" style="58" customWidth="1"/>
    <col min="8707" max="8707" width="12.5" style="58" customWidth="1"/>
    <col min="8708" max="8708" width="11.1" style="58" customWidth="1"/>
    <col min="8709" max="8710" width="11.2" style="58" customWidth="1"/>
    <col min="8711" max="8712" width="9.2" style="58" customWidth="1"/>
    <col min="8713" max="8713" width="7" style="58" customWidth="1"/>
    <col min="8714" max="8714" width="7.2" style="58" customWidth="1"/>
    <col min="8715" max="8960" width="9" style="58"/>
    <col min="8961" max="8961" width="7" style="58" customWidth="1"/>
    <col min="8962" max="8962" width="25.6" style="58" customWidth="1"/>
    <col min="8963" max="8963" width="12.5" style="58" customWidth="1"/>
    <col min="8964" max="8964" width="11.1" style="58" customWidth="1"/>
    <col min="8965" max="8966" width="11.2" style="58" customWidth="1"/>
    <col min="8967" max="8968" width="9.2" style="58" customWidth="1"/>
    <col min="8969" max="8969" width="7" style="58" customWidth="1"/>
    <col min="8970" max="8970" width="7.2" style="58" customWidth="1"/>
    <col min="8971" max="9216" width="9" style="58"/>
    <col min="9217" max="9217" width="7" style="58" customWidth="1"/>
    <col min="9218" max="9218" width="25.6" style="58" customWidth="1"/>
    <col min="9219" max="9219" width="12.5" style="58" customWidth="1"/>
    <col min="9220" max="9220" width="11.1" style="58" customWidth="1"/>
    <col min="9221" max="9222" width="11.2" style="58" customWidth="1"/>
    <col min="9223" max="9224" width="9.2" style="58" customWidth="1"/>
    <col min="9225" max="9225" width="7" style="58" customWidth="1"/>
    <col min="9226" max="9226" width="7.2" style="58" customWidth="1"/>
    <col min="9227" max="9472" width="9" style="58"/>
    <col min="9473" max="9473" width="7" style="58" customWidth="1"/>
    <col min="9474" max="9474" width="25.6" style="58" customWidth="1"/>
    <col min="9475" max="9475" width="12.5" style="58" customWidth="1"/>
    <col min="9476" max="9476" width="11.1" style="58" customWidth="1"/>
    <col min="9477" max="9478" width="11.2" style="58" customWidth="1"/>
    <col min="9479" max="9480" width="9.2" style="58" customWidth="1"/>
    <col min="9481" max="9481" width="7" style="58" customWidth="1"/>
    <col min="9482" max="9482" width="7.2" style="58" customWidth="1"/>
    <col min="9483" max="9728" width="9" style="58"/>
    <col min="9729" max="9729" width="7" style="58" customWidth="1"/>
    <col min="9730" max="9730" width="25.6" style="58" customWidth="1"/>
    <col min="9731" max="9731" width="12.5" style="58" customWidth="1"/>
    <col min="9732" max="9732" width="11.1" style="58" customWidth="1"/>
    <col min="9733" max="9734" width="11.2" style="58" customWidth="1"/>
    <col min="9735" max="9736" width="9.2" style="58" customWidth="1"/>
    <col min="9737" max="9737" width="7" style="58" customWidth="1"/>
    <col min="9738" max="9738" width="7.2" style="58" customWidth="1"/>
    <col min="9739" max="9984" width="9" style="58"/>
    <col min="9985" max="9985" width="7" style="58" customWidth="1"/>
    <col min="9986" max="9986" width="25.6" style="58" customWidth="1"/>
    <col min="9987" max="9987" width="12.5" style="58" customWidth="1"/>
    <col min="9988" max="9988" width="11.1" style="58" customWidth="1"/>
    <col min="9989" max="9990" width="11.2" style="58" customWidth="1"/>
    <col min="9991" max="9992" width="9.2" style="58" customWidth="1"/>
    <col min="9993" max="9993" width="7" style="58" customWidth="1"/>
    <col min="9994" max="9994" width="7.2" style="58" customWidth="1"/>
    <col min="9995" max="10240" width="9" style="58"/>
    <col min="10241" max="10241" width="7" style="58" customWidth="1"/>
    <col min="10242" max="10242" width="25.6" style="58" customWidth="1"/>
    <col min="10243" max="10243" width="12.5" style="58" customWidth="1"/>
    <col min="10244" max="10244" width="11.1" style="58" customWidth="1"/>
    <col min="10245" max="10246" width="11.2" style="58" customWidth="1"/>
    <col min="10247" max="10248" width="9.2" style="58" customWidth="1"/>
    <col min="10249" max="10249" width="7" style="58" customWidth="1"/>
    <col min="10250" max="10250" width="7.2" style="58" customWidth="1"/>
    <col min="10251" max="10496" width="9" style="58"/>
    <col min="10497" max="10497" width="7" style="58" customWidth="1"/>
    <col min="10498" max="10498" width="25.6" style="58" customWidth="1"/>
    <col min="10499" max="10499" width="12.5" style="58" customWidth="1"/>
    <col min="10500" max="10500" width="11.1" style="58" customWidth="1"/>
    <col min="10501" max="10502" width="11.2" style="58" customWidth="1"/>
    <col min="10503" max="10504" width="9.2" style="58" customWidth="1"/>
    <col min="10505" max="10505" width="7" style="58" customWidth="1"/>
    <col min="10506" max="10506" width="7.2" style="58" customWidth="1"/>
    <col min="10507" max="10752" width="9" style="58"/>
    <col min="10753" max="10753" width="7" style="58" customWidth="1"/>
    <col min="10754" max="10754" width="25.6" style="58" customWidth="1"/>
    <col min="10755" max="10755" width="12.5" style="58" customWidth="1"/>
    <col min="10756" max="10756" width="11.1" style="58" customWidth="1"/>
    <col min="10757" max="10758" width="11.2" style="58" customWidth="1"/>
    <col min="10759" max="10760" width="9.2" style="58" customWidth="1"/>
    <col min="10761" max="10761" width="7" style="58" customWidth="1"/>
    <col min="10762" max="10762" width="7.2" style="58" customWidth="1"/>
    <col min="10763" max="11008" width="9" style="58"/>
    <col min="11009" max="11009" width="7" style="58" customWidth="1"/>
    <col min="11010" max="11010" width="25.6" style="58" customWidth="1"/>
    <col min="11011" max="11011" width="12.5" style="58" customWidth="1"/>
    <col min="11012" max="11012" width="11.1" style="58" customWidth="1"/>
    <col min="11013" max="11014" width="11.2" style="58" customWidth="1"/>
    <col min="11015" max="11016" width="9.2" style="58" customWidth="1"/>
    <col min="11017" max="11017" width="7" style="58" customWidth="1"/>
    <col min="11018" max="11018" width="7.2" style="58" customWidth="1"/>
    <col min="11019" max="11264" width="9" style="58"/>
    <col min="11265" max="11265" width="7" style="58" customWidth="1"/>
    <col min="11266" max="11266" width="25.6" style="58" customWidth="1"/>
    <col min="11267" max="11267" width="12.5" style="58" customWidth="1"/>
    <col min="11268" max="11268" width="11.1" style="58" customWidth="1"/>
    <col min="11269" max="11270" width="11.2" style="58" customWidth="1"/>
    <col min="11271" max="11272" width="9.2" style="58" customWidth="1"/>
    <col min="11273" max="11273" width="7" style="58" customWidth="1"/>
    <col min="11274" max="11274" width="7.2" style="58" customWidth="1"/>
    <col min="11275" max="11520" width="9" style="58"/>
    <col min="11521" max="11521" width="7" style="58" customWidth="1"/>
    <col min="11522" max="11522" width="25.6" style="58" customWidth="1"/>
    <col min="11523" max="11523" width="12.5" style="58" customWidth="1"/>
    <col min="11524" max="11524" width="11.1" style="58" customWidth="1"/>
    <col min="11525" max="11526" width="11.2" style="58" customWidth="1"/>
    <col min="11527" max="11528" width="9.2" style="58" customWidth="1"/>
    <col min="11529" max="11529" width="7" style="58" customWidth="1"/>
    <col min="11530" max="11530" width="7.2" style="58" customWidth="1"/>
    <col min="11531" max="11776" width="9" style="58"/>
    <col min="11777" max="11777" width="7" style="58" customWidth="1"/>
    <col min="11778" max="11778" width="25.6" style="58" customWidth="1"/>
    <col min="11779" max="11779" width="12.5" style="58" customWidth="1"/>
    <col min="11780" max="11780" width="11.1" style="58" customWidth="1"/>
    <col min="11781" max="11782" width="11.2" style="58" customWidth="1"/>
    <col min="11783" max="11784" width="9.2" style="58" customWidth="1"/>
    <col min="11785" max="11785" width="7" style="58" customWidth="1"/>
    <col min="11786" max="11786" width="7.2" style="58" customWidth="1"/>
    <col min="11787" max="12032" width="9" style="58"/>
    <col min="12033" max="12033" width="7" style="58" customWidth="1"/>
    <col min="12034" max="12034" width="25.6" style="58" customWidth="1"/>
    <col min="12035" max="12035" width="12.5" style="58" customWidth="1"/>
    <col min="12036" max="12036" width="11.1" style="58" customWidth="1"/>
    <col min="12037" max="12038" width="11.2" style="58" customWidth="1"/>
    <col min="12039" max="12040" width="9.2" style="58" customWidth="1"/>
    <col min="12041" max="12041" width="7" style="58" customWidth="1"/>
    <col min="12042" max="12042" width="7.2" style="58" customWidth="1"/>
    <col min="12043" max="12288" width="9" style="58"/>
    <col min="12289" max="12289" width="7" style="58" customWidth="1"/>
    <col min="12290" max="12290" width="25.6" style="58" customWidth="1"/>
    <col min="12291" max="12291" width="12.5" style="58" customWidth="1"/>
    <col min="12292" max="12292" width="11.1" style="58" customWidth="1"/>
    <col min="12293" max="12294" width="11.2" style="58" customWidth="1"/>
    <col min="12295" max="12296" width="9.2" style="58" customWidth="1"/>
    <col min="12297" max="12297" width="7" style="58" customWidth="1"/>
    <col min="12298" max="12298" width="7.2" style="58" customWidth="1"/>
    <col min="12299" max="12544" width="9" style="58"/>
    <col min="12545" max="12545" width="7" style="58" customWidth="1"/>
    <col min="12546" max="12546" width="25.6" style="58" customWidth="1"/>
    <col min="12547" max="12547" width="12.5" style="58" customWidth="1"/>
    <col min="12548" max="12548" width="11.1" style="58" customWidth="1"/>
    <col min="12549" max="12550" width="11.2" style="58" customWidth="1"/>
    <col min="12551" max="12552" width="9.2" style="58" customWidth="1"/>
    <col min="12553" max="12553" width="7" style="58" customWidth="1"/>
    <col min="12554" max="12554" width="7.2" style="58" customWidth="1"/>
    <col min="12555" max="12800" width="9" style="58"/>
    <col min="12801" max="12801" width="7" style="58" customWidth="1"/>
    <col min="12802" max="12802" width="25.6" style="58" customWidth="1"/>
    <col min="12803" max="12803" width="12.5" style="58" customWidth="1"/>
    <col min="12804" max="12804" width="11.1" style="58" customWidth="1"/>
    <col min="12805" max="12806" width="11.2" style="58" customWidth="1"/>
    <col min="12807" max="12808" width="9.2" style="58" customWidth="1"/>
    <col min="12809" max="12809" width="7" style="58" customWidth="1"/>
    <col min="12810" max="12810" width="7.2" style="58" customWidth="1"/>
    <col min="12811" max="13056" width="9" style="58"/>
    <col min="13057" max="13057" width="7" style="58" customWidth="1"/>
    <col min="13058" max="13058" width="25.6" style="58" customWidth="1"/>
    <col min="13059" max="13059" width="12.5" style="58" customWidth="1"/>
    <col min="13060" max="13060" width="11.1" style="58" customWidth="1"/>
    <col min="13061" max="13062" width="11.2" style="58" customWidth="1"/>
    <col min="13063" max="13064" width="9.2" style="58" customWidth="1"/>
    <col min="13065" max="13065" width="7" style="58" customWidth="1"/>
    <col min="13066" max="13066" width="7.2" style="58" customWidth="1"/>
    <col min="13067" max="13312" width="9" style="58"/>
    <col min="13313" max="13313" width="7" style="58" customWidth="1"/>
    <col min="13314" max="13314" width="25.6" style="58" customWidth="1"/>
    <col min="13315" max="13315" width="12.5" style="58" customWidth="1"/>
    <col min="13316" max="13316" width="11.1" style="58" customWidth="1"/>
    <col min="13317" max="13318" width="11.2" style="58" customWidth="1"/>
    <col min="13319" max="13320" width="9.2" style="58" customWidth="1"/>
    <col min="13321" max="13321" width="7" style="58" customWidth="1"/>
    <col min="13322" max="13322" width="7.2" style="58" customWidth="1"/>
    <col min="13323" max="13568" width="9" style="58"/>
    <col min="13569" max="13569" width="7" style="58" customWidth="1"/>
    <col min="13570" max="13570" width="25.6" style="58" customWidth="1"/>
    <col min="13571" max="13571" width="12.5" style="58" customWidth="1"/>
    <col min="13572" max="13572" width="11.1" style="58" customWidth="1"/>
    <col min="13573" max="13574" width="11.2" style="58" customWidth="1"/>
    <col min="13575" max="13576" width="9.2" style="58" customWidth="1"/>
    <col min="13577" max="13577" width="7" style="58" customWidth="1"/>
    <col min="13578" max="13578" width="7.2" style="58" customWidth="1"/>
    <col min="13579" max="13824" width="9" style="58"/>
    <col min="13825" max="13825" width="7" style="58" customWidth="1"/>
    <col min="13826" max="13826" width="25.6" style="58" customWidth="1"/>
    <col min="13827" max="13827" width="12.5" style="58" customWidth="1"/>
    <col min="13828" max="13828" width="11.1" style="58" customWidth="1"/>
    <col min="13829" max="13830" width="11.2" style="58" customWidth="1"/>
    <col min="13831" max="13832" width="9.2" style="58" customWidth="1"/>
    <col min="13833" max="13833" width="7" style="58" customWidth="1"/>
    <col min="13834" max="13834" width="7.2" style="58" customWidth="1"/>
    <col min="13835" max="14080" width="9" style="58"/>
    <col min="14081" max="14081" width="7" style="58" customWidth="1"/>
    <col min="14082" max="14082" width="25.6" style="58" customWidth="1"/>
    <col min="14083" max="14083" width="12.5" style="58" customWidth="1"/>
    <col min="14084" max="14084" width="11.1" style="58" customWidth="1"/>
    <col min="14085" max="14086" width="11.2" style="58" customWidth="1"/>
    <col min="14087" max="14088" width="9.2" style="58" customWidth="1"/>
    <col min="14089" max="14089" width="7" style="58" customWidth="1"/>
    <col min="14090" max="14090" width="7.2" style="58" customWidth="1"/>
    <col min="14091" max="14336" width="9" style="58"/>
    <col min="14337" max="14337" width="7" style="58" customWidth="1"/>
    <col min="14338" max="14338" width="25.6" style="58" customWidth="1"/>
    <col min="14339" max="14339" width="12.5" style="58" customWidth="1"/>
    <col min="14340" max="14340" width="11.1" style="58" customWidth="1"/>
    <col min="14341" max="14342" width="11.2" style="58" customWidth="1"/>
    <col min="14343" max="14344" width="9.2" style="58" customWidth="1"/>
    <col min="14345" max="14345" width="7" style="58" customWidth="1"/>
    <col min="14346" max="14346" width="7.2" style="58" customWidth="1"/>
    <col min="14347" max="14592" width="9" style="58"/>
    <col min="14593" max="14593" width="7" style="58" customWidth="1"/>
    <col min="14594" max="14594" width="25.6" style="58" customWidth="1"/>
    <col min="14595" max="14595" width="12.5" style="58" customWidth="1"/>
    <col min="14596" max="14596" width="11.1" style="58" customWidth="1"/>
    <col min="14597" max="14598" width="11.2" style="58" customWidth="1"/>
    <col min="14599" max="14600" width="9.2" style="58" customWidth="1"/>
    <col min="14601" max="14601" width="7" style="58" customWidth="1"/>
    <col min="14602" max="14602" width="7.2" style="58" customWidth="1"/>
    <col min="14603" max="14848" width="9" style="58"/>
    <col min="14849" max="14849" width="7" style="58" customWidth="1"/>
    <col min="14850" max="14850" width="25.6" style="58" customWidth="1"/>
    <col min="14851" max="14851" width="12.5" style="58" customWidth="1"/>
    <col min="14852" max="14852" width="11.1" style="58" customWidth="1"/>
    <col min="14853" max="14854" width="11.2" style="58" customWidth="1"/>
    <col min="14855" max="14856" width="9.2" style="58" customWidth="1"/>
    <col min="14857" max="14857" width="7" style="58" customWidth="1"/>
    <col min="14858" max="14858" width="7.2" style="58" customWidth="1"/>
    <col min="14859" max="15104" width="9" style="58"/>
    <col min="15105" max="15105" width="7" style="58" customWidth="1"/>
    <col min="15106" max="15106" width="25.6" style="58" customWidth="1"/>
    <col min="15107" max="15107" width="12.5" style="58" customWidth="1"/>
    <col min="15108" max="15108" width="11.1" style="58" customWidth="1"/>
    <col min="15109" max="15110" width="11.2" style="58" customWidth="1"/>
    <col min="15111" max="15112" width="9.2" style="58" customWidth="1"/>
    <col min="15113" max="15113" width="7" style="58" customWidth="1"/>
    <col min="15114" max="15114" width="7.2" style="58" customWidth="1"/>
    <col min="15115" max="15360" width="9" style="58"/>
    <col min="15361" max="15361" width="7" style="58" customWidth="1"/>
    <col min="15362" max="15362" width="25.6" style="58" customWidth="1"/>
    <col min="15363" max="15363" width="12.5" style="58" customWidth="1"/>
    <col min="15364" max="15364" width="11.1" style="58" customWidth="1"/>
    <col min="15365" max="15366" width="11.2" style="58" customWidth="1"/>
    <col min="15367" max="15368" width="9.2" style="58" customWidth="1"/>
    <col min="15369" max="15369" width="7" style="58" customWidth="1"/>
    <col min="15370" max="15370" width="7.2" style="58" customWidth="1"/>
    <col min="15371" max="15616" width="9" style="58"/>
    <col min="15617" max="15617" width="7" style="58" customWidth="1"/>
    <col min="15618" max="15618" width="25.6" style="58" customWidth="1"/>
    <col min="15619" max="15619" width="12.5" style="58" customWidth="1"/>
    <col min="15620" max="15620" width="11.1" style="58" customWidth="1"/>
    <col min="15621" max="15622" width="11.2" style="58" customWidth="1"/>
    <col min="15623" max="15624" width="9.2" style="58" customWidth="1"/>
    <col min="15625" max="15625" width="7" style="58" customWidth="1"/>
    <col min="15626" max="15626" width="7.2" style="58" customWidth="1"/>
    <col min="15627" max="15872" width="9" style="58"/>
    <col min="15873" max="15873" width="7" style="58" customWidth="1"/>
    <col min="15874" max="15874" width="25.6" style="58" customWidth="1"/>
    <col min="15875" max="15875" width="12.5" style="58" customWidth="1"/>
    <col min="15876" max="15876" width="11.1" style="58" customWidth="1"/>
    <col min="15877" max="15878" width="11.2" style="58" customWidth="1"/>
    <col min="15879" max="15880" width="9.2" style="58" customWidth="1"/>
    <col min="15881" max="15881" width="7" style="58" customWidth="1"/>
    <col min="15882" max="15882" width="7.2" style="58" customWidth="1"/>
    <col min="15883" max="16128" width="9" style="58"/>
    <col min="16129" max="16129" width="7" style="58" customWidth="1"/>
    <col min="16130" max="16130" width="25.6" style="58" customWidth="1"/>
    <col min="16131" max="16131" width="12.5" style="58" customWidth="1"/>
    <col min="16132" max="16132" width="11.1" style="58" customWidth="1"/>
    <col min="16133" max="16134" width="11.2" style="58" customWidth="1"/>
    <col min="16135" max="16136" width="9.2" style="58" customWidth="1"/>
    <col min="16137" max="16137" width="7" style="58" customWidth="1"/>
    <col min="16138" max="16138" width="7.2" style="58" customWidth="1"/>
    <col min="16139" max="16384" width="9" style="58"/>
  </cols>
  <sheetData>
    <row r="1" s="56" customFormat="1" ht="30" customHeight="1" spans="1:10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ht="14.1" customHeight="1" spans="1:10">
      <c r="A2" s="61" t="str">
        <f>[1]Sheet1!A2</f>
        <v>评估基准日：2024年01月02日</v>
      </c>
      <c r="B2" s="62"/>
      <c r="C2" s="62"/>
      <c r="D2" s="62"/>
      <c r="E2" s="63"/>
      <c r="F2" s="63"/>
      <c r="G2" s="63"/>
      <c r="H2" s="63"/>
      <c r="I2" s="63"/>
      <c r="J2" s="63"/>
    </row>
    <row r="3" ht="14.1" customHeight="1" spans="1:10">
      <c r="A3" s="62"/>
      <c r="B3" s="62"/>
      <c r="C3" s="62"/>
      <c r="D3" s="62"/>
      <c r="E3" s="63"/>
      <c r="F3" s="63"/>
      <c r="G3" s="63"/>
      <c r="H3" s="64" t="s">
        <v>1</v>
      </c>
      <c r="I3" s="64"/>
      <c r="J3" s="64"/>
    </row>
    <row r="4" customHeight="1" spans="1:10">
      <c r="A4" s="65" t="str">
        <f>[1]Sheet1!A4</f>
        <v>被评估单位（或者产权持有单位）：枣庄市机关事务服务中心 </v>
      </c>
      <c r="G4" s="66" t="s">
        <v>2</v>
      </c>
      <c r="H4" s="66"/>
      <c r="I4" s="66"/>
      <c r="J4" s="66"/>
    </row>
    <row r="5" s="57" customFormat="1" customHeight="1" spans="1:10">
      <c r="A5" s="67" t="s">
        <v>3</v>
      </c>
      <c r="B5" s="67" t="s">
        <v>4</v>
      </c>
      <c r="C5" s="68" t="s">
        <v>5</v>
      </c>
      <c r="D5" s="69"/>
      <c r="E5" s="67" t="s">
        <v>6</v>
      </c>
      <c r="F5" s="70"/>
      <c r="G5" s="67" t="s">
        <v>7</v>
      </c>
      <c r="H5" s="70"/>
      <c r="I5" s="67" t="s">
        <v>8</v>
      </c>
      <c r="J5" s="70"/>
    </row>
    <row r="6" s="57" customFormat="1" customHeight="1" spans="1:10">
      <c r="A6" s="70"/>
      <c r="B6" s="70"/>
      <c r="C6" s="71" t="s">
        <v>9</v>
      </c>
      <c r="D6" s="67" t="s">
        <v>10</v>
      </c>
      <c r="E6" s="67" t="s">
        <v>9</v>
      </c>
      <c r="F6" s="67" t="s">
        <v>10</v>
      </c>
      <c r="G6" s="67" t="s">
        <v>9</v>
      </c>
      <c r="H6" s="67" t="s">
        <v>10</v>
      </c>
      <c r="I6" s="67" t="s">
        <v>9</v>
      </c>
      <c r="J6" s="67" t="s">
        <v>10</v>
      </c>
    </row>
    <row r="7" ht="22.05" customHeight="1" spans="1:10">
      <c r="A7" s="72"/>
      <c r="B7" s="73" t="s">
        <v>11</v>
      </c>
      <c r="C7" s="74"/>
      <c r="D7" s="74"/>
      <c r="E7" s="74"/>
      <c r="F7" s="74"/>
      <c r="G7" s="75"/>
      <c r="H7" s="75"/>
      <c r="I7" s="75" t="str">
        <f>IF(C7=0,"",G7/C7*100)</f>
        <v/>
      </c>
      <c r="J7" s="75" t="str">
        <f>IF(D7=0,"",H7/D7*100)</f>
        <v/>
      </c>
    </row>
    <row r="8" ht="22.05" customHeight="1" spans="1:10">
      <c r="A8" s="72" t="s">
        <v>12</v>
      </c>
      <c r="B8" s="76" t="s">
        <v>13</v>
      </c>
      <c r="C8" s="74"/>
      <c r="D8" s="74"/>
      <c r="E8" s="74"/>
      <c r="F8" s="74"/>
      <c r="G8" s="75"/>
      <c r="H8" s="75"/>
      <c r="I8" s="75" t="str">
        <f t="shared" ref="I8:J20" si="0">IF(C8=0,"",G8/C8*100)</f>
        <v/>
      </c>
      <c r="J8" s="75" t="str">
        <f t="shared" si="0"/>
        <v/>
      </c>
    </row>
    <row r="9" ht="22.05" customHeight="1" spans="1:10">
      <c r="A9" s="72" t="s">
        <v>14</v>
      </c>
      <c r="B9" s="76" t="s">
        <v>15</v>
      </c>
      <c r="C9" s="74"/>
      <c r="D9" s="74"/>
      <c r="E9" s="74"/>
      <c r="F9" s="74"/>
      <c r="G9" s="75"/>
      <c r="H9" s="75"/>
      <c r="I9" s="75" t="str">
        <f t="shared" si="0"/>
        <v/>
      </c>
      <c r="J9" s="75" t="str">
        <f t="shared" si="0"/>
        <v/>
      </c>
    </row>
    <row r="10" ht="22.05" customHeight="1" spans="1:10">
      <c r="A10" s="72" t="s">
        <v>16</v>
      </c>
      <c r="B10" s="76" t="s">
        <v>17</v>
      </c>
      <c r="C10" s="74"/>
      <c r="D10" s="74"/>
      <c r="E10" s="74"/>
      <c r="F10" s="74"/>
      <c r="G10" s="75"/>
      <c r="H10" s="75"/>
      <c r="I10" s="75" t="str">
        <f t="shared" si="0"/>
        <v/>
      </c>
      <c r="J10" s="75" t="str">
        <f t="shared" si="0"/>
        <v/>
      </c>
    </row>
    <row r="11" ht="22.05" customHeight="1" spans="1:10">
      <c r="A11" s="72"/>
      <c r="B11" s="77"/>
      <c r="C11" s="74"/>
      <c r="D11" s="75"/>
      <c r="E11" s="75"/>
      <c r="F11" s="75"/>
      <c r="G11" s="75"/>
      <c r="H11" s="75"/>
      <c r="I11" s="75" t="str">
        <f t="shared" si="0"/>
        <v/>
      </c>
      <c r="J11" s="75" t="str">
        <f t="shared" si="0"/>
        <v/>
      </c>
    </row>
    <row r="12" ht="22.05" customHeight="1" spans="1:10">
      <c r="A12" s="72"/>
      <c r="B12" s="76"/>
      <c r="C12" s="74"/>
      <c r="D12" s="75"/>
      <c r="E12" s="75"/>
      <c r="F12" s="75"/>
      <c r="G12" s="75"/>
      <c r="H12" s="75"/>
      <c r="I12" s="75" t="str">
        <f t="shared" si="0"/>
        <v/>
      </c>
      <c r="J12" s="75" t="str">
        <f t="shared" si="0"/>
        <v/>
      </c>
    </row>
    <row r="13" ht="22.05" customHeight="1" spans="1:14">
      <c r="A13" s="72"/>
      <c r="B13" s="73" t="s">
        <v>18</v>
      </c>
      <c r="C13" s="74">
        <f>SUM(C14:C16)</f>
        <v>274740.6</v>
      </c>
      <c r="D13" s="74">
        <f>SUM(D14:D16)</f>
        <v>54573.79</v>
      </c>
      <c r="E13" s="74">
        <f>SUM(E14:E16)</f>
        <v>8373.106</v>
      </c>
      <c r="F13" s="74">
        <f>SUM(F14:F16)</f>
        <v>8373.106</v>
      </c>
      <c r="G13" s="75">
        <f t="shared" ref="G13:H20" si="1">E13-C13</f>
        <v>-266367.494</v>
      </c>
      <c r="H13" s="75">
        <f t="shared" si="1"/>
        <v>-46200.684</v>
      </c>
      <c r="I13" s="75">
        <f t="shared" si="0"/>
        <v>-96.9523594255818</v>
      </c>
      <c r="J13" s="75">
        <f t="shared" si="0"/>
        <v>-84.6572759560954</v>
      </c>
      <c r="N13" s="82"/>
    </row>
    <row r="14" ht="22.05" customHeight="1" spans="1:10">
      <c r="A14" s="72" t="s">
        <v>19</v>
      </c>
      <c r="B14" s="76" t="s">
        <v>20</v>
      </c>
      <c r="C14" s="74"/>
      <c r="D14" s="74"/>
      <c r="E14" s="74"/>
      <c r="F14" s="74"/>
      <c r="G14" s="75"/>
      <c r="H14" s="75"/>
      <c r="I14" s="75"/>
      <c r="J14" s="75" t="str">
        <f t="shared" si="0"/>
        <v/>
      </c>
    </row>
    <row r="15" ht="22.05" customHeight="1" spans="1:10">
      <c r="A15" s="72" t="s">
        <v>21</v>
      </c>
      <c r="B15" s="76" t="s">
        <v>22</v>
      </c>
      <c r="C15" s="74"/>
      <c r="D15" s="74"/>
      <c r="E15" s="74"/>
      <c r="F15" s="74"/>
      <c r="G15" s="75"/>
      <c r="H15" s="75"/>
      <c r="I15" s="75"/>
      <c r="J15" s="75" t="str">
        <f t="shared" si="0"/>
        <v/>
      </c>
    </row>
    <row r="16" ht="22.05" customHeight="1" spans="1:10">
      <c r="A16" s="72" t="s">
        <v>23</v>
      </c>
      <c r="B16" s="76" t="s">
        <v>24</v>
      </c>
      <c r="C16" s="74">
        <f>[1]Sheet1!J132</f>
        <v>274740.6</v>
      </c>
      <c r="D16" s="74">
        <f>Sheet1!J132</f>
        <v>54573.79</v>
      </c>
      <c r="E16" s="74">
        <f>[1]Sheet1!L132</f>
        <v>8373.106</v>
      </c>
      <c r="F16" s="74">
        <f>[1]Sheet1!N132</f>
        <v>8373.106</v>
      </c>
      <c r="G16" s="75">
        <f t="shared" si="1"/>
        <v>-266367.494</v>
      </c>
      <c r="H16" s="75">
        <f t="shared" si="1"/>
        <v>-46200.684</v>
      </c>
      <c r="I16" s="75">
        <f t="shared" si="0"/>
        <v>-96.9523594255818</v>
      </c>
      <c r="J16" s="75">
        <f t="shared" si="0"/>
        <v>-84.6572759560954</v>
      </c>
    </row>
    <row r="17" ht="22.05" customHeight="1" spans="1:10">
      <c r="A17" s="72"/>
      <c r="B17" s="76"/>
      <c r="C17" s="74"/>
      <c r="D17" s="75"/>
      <c r="E17" s="75"/>
      <c r="F17" s="75"/>
      <c r="G17" s="75"/>
      <c r="H17" s="75"/>
      <c r="I17" s="75"/>
      <c r="J17" s="75" t="str">
        <f t="shared" si="0"/>
        <v/>
      </c>
    </row>
    <row r="18" ht="22.05" customHeight="1" spans="1:10">
      <c r="A18" s="72" t="s">
        <v>25</v>
      </c>
      <c r="B18" s="76" t="s">
        <v>26</v>
      </c>
      <c r="C18" s="74"/>
      <c r="D18" s="75"/>
      <c r="E18" s="75"/>
      <c r="F18" s="75"/>
      <c r="G18" s="75"/>
      <c r="H18" s="75"/>
      <c r="I18" s="75"/>
      <c r="J18" s="75" t="str">
        <f t="shared" si="0"/>
        <v/>
      </c>
    </row>
    <row r="19" ht="22.05" customHeight="1" spans="1:10">
      <c r="A19" s="72"/>
      <c r="B19" s="76"/>
      <c r="C19" s="74"/>
      <c r="D19" s="75"/>
      <c r="E19" s="75"/>
      <c r="F19" s="75"/>
      <c r="G19" s="75"/>
      <c r="H19" s="75"/>
      <c r="I19" s="75" t="str">
        <f t="shared" si="0"/>
        <v/>
      </c>
      <c r="J19" s="75" t="str">
        <f t="shared" si="0"/>
        <v/>
      </c>
    </row>
    <row r="20" ht="22.05" customHeight="1" spans="1:10">
      <c r="A20" s="78" t="s">
        <v>27</v>
      </c>
      <c r="B20" s="79"/>
      <c r="C20" s="74">
        <f>C7+C13+C18</f>
        <v>274740.6</v>
      </c>
      <c r="D20" s="74">
        <f>D7+D13+D18</f>
        <v>54573.79</v>
      </c>
      <c r="E20" s="74">
        <f>E7+E13+E18</f>
        <v>8373.106</v>
      </c>
      <c r="F20" s="74">
        <f>F7+F13+F18</f>
        <v>8373.106</v>
      </c>
      <c r="G20" s="75">
        <f t="shared" si="1"/>
        <v>-266367.494</v>
      </c>
      <c r="H20" s="75">
        <f t="shared" si="1"/>
        <v>-46200.684</v>
      </c>
      <c r="I20" s="75">
        <f t="shared" si="0"/>
        <v>-96.9523594255818</v>
      </c>
      <c r="J20" s="75">
        <f t="shared" si="0"/>
        <v>-84.6572759560954</v>
      </c>
    </row>
    <row r="21" customHeight="1" spans="5:10">
      <c r="E21" s="80" t="s">
        <v>28</v>
      </c>
      <c r="F21" s="80"/>
      <c r="G21" s="80"/>
      <c r="H21" s="80"/>
      <c r="I21" s="80"/>
      <c r="J21" s="80"/>
    </row>
    <row r="22" customHeight="1" spans="1:1">
      <c r="A22" s="81"/>
    </row>
  </sheetData>
  <mergeCells count="12">
    <mergeCell ref="A1:J1"/>
    <mergeCell ref="A2:J2"/>
    <mergeCell ref="H3:J3"/>
    <mergeCell ref="G4:J4"/>
    <mergeCell ref="C5:D5"/>
    <mergeCell ref="E5:F5"/>
    <mergeCell ref="G5:H5"/>
    <mergeCell ref="I5:J5"/>
    <mergeCell ref="A20:B20"/>
    <mergeCell ref="E21:J21"/>
    <mergeCell ref="A5:A6"/>
    <mergeCell ref="B5:B6"/>
  </mergeCells>
  <printOptions horizontalCentered="1"/>
  <pageMargins left="0.354330708661417" right="0.354330708661417" top="0.984251968503937" bottom="0.590551181102362" header="1.37795275590551" footer="0.511811023622047"/>
  <pageSetup paperSize="9" fitToHeight="0" orientation="landscape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4"/>
  <sheetViews>
    <sheetView tabSelected="1" topLeftCell="A120" workbookViewId="0">
      <pane xSplit="6" topLeftCell="H1" activePane="topRight" state="frozen"/>
      <selection/>
      <selection pane="topRight" activeCell="E3" sqref="E$1:E$1048576"/>
    </sheetView>
  </sheetViews>
  <sheetFormatPr defaultColWidth="9" defaultRowHeight="14.25"/>
  <cols>
    <col min="1" max="1" width="4.7" customWidth="1"/>
    <col min="2" max="2" width="12.1" customWidth="1"/>
    <col min="3" max="3" width="13.1" customWidth="1"/>
    <col min="4" max="4" width="15.1" customWidth="1"/>
    <col min="5" max="5" width="4.4" customWidth="1"/>
    <col min="6" max="6" width="4.8" customWidth="1"/>
    <col min="7" max="7" width="10.9" customWidth="1"/>
    <col min="8" max="8" width="11.6" customWidth="1"/>
    <col min="9" max="9" width="13.1" customWidth="1"/>
    <col min="10" max="10" width="12.8" customWidth="1"/>
    <col min="11" max="11" width="10.1" customWidth="1"/>
    <col min="12" max="12" width="6.6" customWidth="1"/>
    <col min="13" max="13" width="10.1" customWidth="1"/>
    <col min="14" max="14" width="7.3" customWidth="1"/>
    <col min="15" max="15" width="16.7" customWidth="1"/>
  </cols>
  <sheetData>
    <row r="1" ht="22.5" spans="1:15">
      <c r="A1" s="5" t="s">
        <v>29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7" t="s">
        <v>30</v>
      </c>
      <c r="B2" s="7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</row>
    <row r="3" spans="1:15">
      <c r="A3" s="8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27" t="s">
        <v>31</v>
      </c>
    </row>
    <row r="4" spans="1:15">
      <c r="A4" s="10" t="s">
        <v>32</v>
      </c>
      <c r="B4" s="10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28" t="s">
        <v>2</v>
      </c>
    </row>
    <row r="5" ht="19.95" customHeight="1" spans="1:15">
      <c r="A5" s="13" t="s">
        <v>33</v>
      </c>
      <c r="B5" s="14" t="s">
        <v>34</v>
      </c>
      <c r="C5" s="15" t="s">
        <v>35</v>
      </c>
      <c r="D5" s="15" t="s">
        <v>36</v>
      </c>
      <c r="E5" s="15" t="s">
        <v>37</v>
      </c>
      <c r="F5" s="15" t="s">
        <v>38</v>
      </c>
      <c r="G5" s="15" t="s">
        <v>39</v>
      </c>
      <c r="H5" s="15" t="s">
        <v>40</v>
      </c>
      <c r="I5" s="29" t="s">
        <v>5</v>
      </c>
      <c r="J5" s="30"/>
      <c r="K5" s="13" t="s">
        <v>6</v>
      </c>
      <c r="L5" s="16"/>
      <c r="M5" s="16"/>
      <c r="N5" s="15" t="s">
        <v>8</v>
      </c>
      <c r="O5" s="15" t="s">
        <v>41</v>
      </c>
    </row>
    <row r="6" ht="26.4" customHeight="1" spans="1:15">
      <c r="A6" s="16"/>
      <c r="B6" s="17"/>
      <c r="C6" s="16"/>
      <c r="D6" s="16"/>
      <c r="E6" s="16"/>
      <c r="F6" s="16"/>
      <c r="G6" s="16"/>
      <c r="H6" s="16"/>
      <c r="I6" s="13" t="s">
        <v>9</v>
      </c>
      <c r="J6" s="13" t="s">
        <v>10</v>
      </c>
      <c r="K6" s="13" t="s">
        <v>9</v>
      </c>
      <c r="L6" s="15" t="s">
        <v>42</v>
      </c>
      <c r="M6" s="13" t="s">
        <v>10</v>
      </c>
      <c r="N6" s="16"/>
      <c r="O6" s="16"/>
    </row>
    <row r="7" s="1" customFormat="1" ht="25.05" customHeight="1" spans="1:15">
      <c r="A7" s="13">
        <v>1</v>
      </c>
      <c r="B7" s="18" t="s">
        <v>43</v>
      </c>
      <c r="C7" s="18" t="s">
        <v>44</v>
      </c>
      <c r="D7" s="18" t="s">
        <v>45</v>
      </c>
      <c r="E7" s="13" t="s">
        <v>46</v>
      </c>
      <c r="F7" s="13">
        <v>1</v>
      </c>
      <c r="G7" s="19" t="s">
        <v>47</v>
      </c>
      <c r="H7" s="19" t="str">
        <f t="shared" ref="H7:H47" si="0">G7</f>
        <v>2008-12-31</v>
      </c>
      <c r="I7" s="31">
        <v>3270</v>
      </c>
      <c r="J7" s="32">
        <v>0</v>
      </c>
      <c r="K7" s="31">
        <v>24.32</v>
      </c>
      <c r="L7" s="31"/>
      <c r="M7" s="31">
        <v>24.32</v>
      </c>
      <c r="N7" s="33"/>
      <c r="O7" s="15" t="s">
        <v>48</v>
      </c>
    </row>
    <row r="8" s="1" customFormat="1" ht="25.05" customHeight="1" spans="1:15">
      <c r="A8" s="13">
        <v>2</v>
      </c>
      <c r="B8" s="18" t="s">
        <v>49</v>
      </c>
      <c r="C8" s="18" t="s">
        <v>50</v>
      </c>
      <c r="D8" s="18" t="s">
        <v>51</v>
      </c>
      <c r="E8" s="13" t="s">
        <v>52</v>
      </c>
      <c r="F8" s="13">
        <v>1</v>
      </c>
      <c r="G8" s="19" t="s">
        <v>53</v>
      </c>
      <c r="H8" s="19" t="str">
        <f t="shared" si="0"/>
        <v>2005-10-12</v>
      </c>
      <c r="I8" s="31">
        <v>980</v>
      </c>
      <c r="J8" s="32">
        <v>0</v>
      </c>
      <c r="K8" s="31">
        <v>42.6</v>
      </c>
      <c r="L8" s="31"/>
      <c r="M8" s="31">
        <v>42.6</v>
      </c>
      <c r="N8" s="33"/>
      <c r="O8" s="15" t="s">
        <v>48</v>
      </c>
    </row>
    <row r="9" s="1" customFormat="1" ht="25.05" customHeight="1" spans="1:15">
      <c r="A9" s="13">
        <v>3</v>
      </c>
      <c r="B9" s="18" t="s">
        <v>54</v>
      </c>
      <c r="C9" s="18" t="s">
        <v>50</v>
      </c>
      <c r="D9" s="18" t="s">
        <v>51</v>
      </c>
      <c r="E9" s="13" t="s">
        <v>52</v>
      </c>
      <c r="F9" s="13">
        <v>1</v>
      </c>
      <c r="G9" s="19" t="s">
        <v>53</v>
      </c>
      <c r="H9" s="19" t="str">
        <f t="shared" si="0"/>
        <v>2005-10-12</v>
      </c>
      <c r="I9" s="31">
        <v>980</v>
      </c>
      <c r="J9" s="32">
        <v>0</v>
      </c>
      <c r="K9" s="31">
        <v>42.6</v>
      </c>
      <c r="L9" s="31"/>
      <c r="M9" s="31">
        <v>42.6</v>
      </c>
      <c r="N9" s="33"/>
      <c r="O9" s="15" t="s">
        <v>48</v>
      </c>
    </row>
    <row r="10" s="1" customFormat="1" ht="25.05" customHeight="1" spans="1:15">
      <c r="A10" s="13">
        <v>4</v>
      </c>
      <c r="B10" s="18" t="s">
        <v>55</v>
      </c>
      <c r="C10" s="18" t="s">
        <v>56</v>
      </c>
      <c r="D10" s="18" t="s">
        <v>57</v>
      </c>
      <c r="E10" s="13" t="s">
        <v>58</v>
      </c>
      <c r="F10" s="13">
        <v>1</v>
      </c>
      <c r="G10" s="19" t="s">
        <v>59</v>
      </c>
      <c r="H10" s="19" t="str">
        <f t="shared" si="0"/>
        <v>2007-01-29</v>
      </c>
      <c r="I10" s="31">
        <v>600</v>
      </c>
      <c r="J10" s="32">
        <v>0</v>
      </c>
      <c r="K10" s="31">
        <v>0</v>
      </c>
      <c r="L10" s="31"/>
      <c r="M10" s="31">
        <v>0</v>
      </c>
      <c r="N10" s="33"/>
      <c r="O10" s="15" t="s">
        <v>48</v>
      </c>
    </row>
    <row r="11" s="1" customFormat="1" ht="25.05" customHeight="1" spans="1:15">
      <c r="A11" s="13">
        <v>5</v>
      </c>
      <c r="B11" s="18" t="s">
        <v>60</v>
      </c>
      <c r="C11" s="18" t="s">
        <v>56</v>
      </c>
      <c r="D11" s="18" t="s">
        <v>61</v>
      </c>
      <c r="E11" s="13" t="s">
        <v>58</v>
      </c>
      <c r="F11" s="13">
        <v>1</v>
      </c>
      <c r="G11" s="19" t="s">
        <v>62</v>
      </c>
      <c r="H11" s="19" t="str">
        <f t="shared" si="0"/>
        <v>2004-09-28</v>
      </c>
      <c r="I11" s="31">
        <v>700</v>
      </c>
      <c r="J11" s="32">
        <v>0</v>
      </c>
      <c r="K11" s="31">
        <v>0</v>
      </c>
      <c r="L11" s="31"/>
      <c r="M11" s="31">
        <v>0</v>
      </c>
      <c r="N11" s="33"/>
      <c r="O11" s="15" t="s">
        <v>48</v>
      </c>
    </row>
    <row r="12" s="1" customFormat="1" ht="25.05" customHeight="1" spans="1:15">
      <c r="A12" s="13">
        <v>6</v>
      </c>
      <c r="B12" s="18" t="s">
        <v>63</v>
      </c>
      <c r="C12" s="18" t="s">
        <v>56</v>
      </c>
      <c r="D12" s="18" t="s">
        <v>61</v>
      </c>
      <c r="E12" s="13" t="s">
        <v>58</v>
      </c>
      <c r="F12" s="13">
        <v>1</v>
      </c>
      <c r="G12" s="19" t="s">
        <v>62</v>
      </c>
      <c r="H12" s="19" t="str">
        <f t="shared" si="0"/>
        <v>2004-09-28</v>
      </c>
      <c r="I12" s="31">
        <v>700</v>
      </c>
      <c r="J12" s="32">
        <v>0</v>
      </c>
      <c r="K12" s="31">
        <v>0</v>
      </c>
      <c r="L12" s="31"/>
      <c r="M12" s="31">
        <v>0</v>
      </c>
      <c r="N12" s="33"/>
      <c r="O12" s="15" t="s">
        <v>48</v>
      </c>
    </row>
    <row r="13" s="1" customFormat="1" ht="25.05" customHeight="1" spans="1:15">
      <c r="A13" s="13">
        <v>7</v>
      </c>
      <c r="B13" s="18" t="s">
        <v>64</v>
      </c>
      <c r="C13" s="20" t="s">
        <v>65</v>
      </c>
      <c r="D13" s="20" t="s">
        <v>66</v>
      </c>
      <c r="E13" s="13" t="s">
        <v>46</v>
      </c>
      <c r="F13" s="13">
        <v>1</v>
      </c>
      <c r="G13" s="19" t="s">
        <v>67</v>
      </c>
      <c r="H13" s="19" t="str">
        <f t="shared" si="0"/>
        <v>2010-10-21</v>
      </c>
      <c r="I13" s="31">
        <v>6800</v>
      </c>
      <c r="J13" s="32">
        <v>0</v>
      </c>
      <c r="K13" s="31">
        <v>170.4</v>
      </c>
      <c r="L13" s="31"/>
      <c r="M13" s="31">
        <v>170.4</v>
      </c>
      <c r="N13" s="33"/>
      <c r="O13" s="15" t="s">
        <v>48</v>
      </c>
    </row>
    <row r="14" s="1" customFormat="1" ht="25.05" customHeight="1" spans="1:15">
      <c r="A14" s="13">
        <v>8</v>
      </c>
      <c r="B14" s="18" t="s">
        <v>68</v>
      </c>
      <c r="C14" s="18" t="s">
        <v>69</v>
      </c>
      <c r="D14" s="18" t="s">
        <v>70</v>
      </c>
      <c r="E14" s="13" t="s">
        <v>52</v>
      </c>
      <c r="F14" s="13">
        <v>1</v>
      </c>
      <c r="G14" s="19" t="s">
        <v>71</v>
      </c>
      <c r="H14" s="19" t="str">
        <f t="shared" si="0"/>
        <v>2005-05-23</v>
      </c>
      <c r="I14" s="31">
        <v>460</v>
      </c>
      <c r="J14" s="32">
        <v>0</v>
      </c>
      <c r="K14" s="31">
        <v>53.25</v>
      </c>
      <c r="L14" s="31"/>
      <c r="M14" s="31">
        <v>53.25</v>
      </c>
      <c r="N14" s="33"/>
      <c r="O14" s="15" t="s">
        <v>72</v>
      </c>
    </row>
    <row r="15" s="1" customFormat="1" ht="25.05" customHeight="1" spans="1:15">
      <c r="A15" s="13">
        <v>9</v>
      </c>
      <c r="B15" s="18" t="s">
        <v>73</v>
      </c>
      <c r="C15" s="18" t="s">
        <v>50</v>
      </c>
      <c r="D15" s="18" t="s">
        <v>74</v>
      </c>
      <c r="E15" s="13" t="s">
        <v>58</v>
      </c>
      <c r="F15" s="13">
        <v>1</v>
      </c>
      <c r="G15" s="19" t="s">
        <v>71</v>
      </c>
      <c r="H15" s="19" t="str">
        <f t="shared" si="0"/>
        <v>2005-05-23</v>
      </c>
      <c r="I15" s="31">
        <v>460</v>
      </c>
      <c r="J15" s="32">
        <v>0</v>
      </c>
      <c r="K15" s="31">
        <v>42.6</v>
      </c>
      <c r="L15" s="31"/>
      <c r="M15" s="31">
        <v>42.6</v>
      </c>
      <c r="N15" s="33"/>
      <c r="O15" s="15" t="s">
        <v>72</v>
      </c>
    </row>
    <row r="16" s="1" customFormat="1" ht="25.05" customHeight="1" spans="1:15">
      <c r="A16" s="13">
        <v>10</v>
      </c>
      <c r="B16" s="18" t="s">
        <v>75</v>
      </c>
      <c r="C16" s="18" t="s">
        <v>50</v>
      </c>
      <c r="D16" s="18" t="s">
        <v>74</v>
      </c>
      <c r="E16" s="13" t="s">
        <v>58</v>
      </c>
      <c r="F16" s="13">
        <v>1</v>
      </c>
      <c r="G16" s="19" t="s">
        <v>71</v>
      </c>
      <c r="H16" s="19" t="str">
        <f t="shared" si="0"/>
        <v>2005-05-23</v>
      </c>
      <c r="I16" s="31">
        <v>460</v>
      </c>
      <c r="J16" s="32">
        <v>0</v>
      </c>
      <c r="K16" s="31">
        <v>42.6</v>
      </c>
      <c r="L16" s="31"/>
      <c r="M16" s="31">
        <v>42.6</v>
      </c>
      <c r="N16" s="33"/>
      <c r="O16" s="15" t="s">
        <v>72</v>
      </c>
    </row>
    <row r="17" s="1" customFormat="1" ht="25.05" customHeight="1" spans="1:15">
      <c r="A17" s="13">
        <v>11</v>
      </c>
      <c r="B17" s="18" t="s">
        <v>76</v>
      </c>
      <c r="C17" s="18" t="s">
        <v>77</v>
      </c>
      <c r="D17" s="18" t="s">
        <v>78</v>
      </c>
      <c r="E17" s="13" t="s">
        <v>79</v>
      </c>
      <c r="F17" s="13">
        <v>1</v>
      </c>
      <c r="G17" s="19" t="s">
        <v>80</v>
      </c>
      <c r="H17" s="19" t="str">
        <f t="shared" si="0"/>
        <v>2008-10-24</v>
      </c>
      <c r="I17" s="31">
        <v>1860</v>
      </c>
      <c r="J17" s="32">
        <v>0</v>
      </c>
      <c r="K17" s="31">
        <v>0</v>
      </c>
      <c r="L17" s="31"/>
      <c r="M17" s="31">
        <v>0</v>
      </c>
      <c r="N17" s="33"/>
      <c r="O17" s="15" t="s">
        <v>72</v>
      </c>
    </row>
    <row r="18" s="1" customFormat="1" ht="25.05" customHeight="1" spans="1:15">
      <c r="A18" s="13">
        <v>12</v>
      </c>
      <c r="B18" s="18" t="s">
        <v>81</v>
      </c>
      <c r="C18" s="20" t="s">
        <v>82</v>
      </c>
      <c r="D18" s="20" t="s">
        <v>83</v>
      </c>
      <c r="E18" s="13" t="s">
        <v>46</v>
      </c>
      <c r="F18" s="13">
        <v>1</v>
      </c>
      <c r="G18" s="19" t="s">
        <v>84</v>
      </c>
      <c r="H18" s="19" t="str">
        <f t="shared" si="0"/>
        <v>2012-08-21</v>
      </c>
      <c r="I18" s="31">
        <v>3160</v>
      </c>
      <c r="J18" s="32">
        <v>0</v>
      </c>
      <c r="K18" s="31">
        <v>200</v>
      </c>
      <c r="L18" s="31"/>
      <c r="M18" s="31">
        <v>200</v>
      </c>
      <c r="N18" s="33"/>
      <c r="O18" s="15" t="s">
        <v>72</v>
      </c>
    </row>
    <row r="19" s="2" customFormat="1" ht="27" customHeight="1" spans="1:15">
      <c r="A19" s="15">
        <v>13</v>
      </c>
      <c r="B19" s="21" t="s">
        <v>85</v>
      </c>
      <c r="C19" s="22" t="s">
        <v>86</v>
      </c>
      <c r="D19" s="22" t="s">
        <v>87</v>
      </c>
      <c r="E19" s="15" t="s">
        <v>46</v>
      </c>
      <c r="F19" s="15">
        <v>1</v>
      </c>
      <c r="G19" s="23" t="s">
        <v>88</v>
      </c>
      <c r="H19" s="23" t="str">
        <f t="shared" si="0"/>
        <v>2011-12-22</v>
      </c>
      <c r="I19" s="34">
        <v>2499</v>
      </c>
      <c r="J19" s="35">
        <v>0</v>
      </c>
      <c r="K19" s="34">
        <v>200</v>
      </c>
      <c r="L19" s="34"/>
      <c r="M19" s="34">
        <v>200</v>
      </c>
      <c r="N19" s="33"/>
      <c r="O19" s="15" t="s">
        <v>72</v>
      </c>
    </row>
    <row r="20" s="1" customFormat="1" ht="25.05" customHeight="1" spans="1:15">
      <c r="A20" s="13">
        <v>14</v>
      </c>
      <c r="B20" s="18" t="s">
        <v>89</v>
      </c>
      <c r="C20" s="18" t="s">
        <v>90</v>
      </c>
      <c r="D20" s="18" t="s">
        <v>91</v>
      </c>
      <c r="E20" s="13" t="s">
        <v>46</v>
      </c>
      <c r="F20" s="13">
        <v>1</v>
      </c>
      <c r="G20" s="19" t="s">
        <v>92</v>
      </c>
      <c r="H20" s="19" t="str">
        <f t="shared" si="0"/>
        <v>2007-11-28</v>
      </c>
      <c r="I20" s="31">
        <v>4938</v>
      </c>
      <c r="J20" s="32">
        <v>0</v>
      </c>
      <c r="K20" s="31">
        <v>400</v>
      </c>
      <c r="L20" s="31"/>
      <c r="M20" s="31">
        <v>400</v>
      </c>
      <c r="N20" s="33"/>
      <c r="O20" s="15" t="s">
        <v>93</v>
      </c>
    </row>
    <row r="21" s="1" customFormat="1" ht="25.05" customHeight="1" spans="1:15">
      <c r="A21" s="13">
        <v>15</v>
      </c>
      <c r="B21" s="18" t="s">
        <v>94</v>
      </c>
      <c r="C21" s="18" t="s">
        <v>90</v>
      </c>
      <c r="D21" s="18" t="s">
        <v>95</v>
      </c>
      <c r="E21" s="13" t="s">
        <v>46</v>
      </c>
      <c r="F21" s="13">
        <v>1</v>
      </c>
      <c r="G21" s="19" t="s">
        <v>96</v>
      </c>
      <c r="H21" s="19" t="str">
        <f t="shared" si="0"/>
        <v>2006-06-01</v>
      </c>
      <c r="I21" s="31">
        <v>2100</v>
      </c>
      <c r="J21" s="32">
        <v>0</v>
      </c>
      <c r="K21" s="31">
        <v>200</v>
      </c>
      <c r="L21" s="31"/>
      <c r="M21" s="31">
        <v>200</v>
      </c>
      <c r="N21" s="33"/>
      <c r="O21" s="15" t="s">
        <v>93</v>
      </c>
    </row>
    <row r="22" s="1" customFormat="1" ht="25.05" customHeight="1" spans="1:15">
      <c r="A22" s="13">
        <v>16</v>
      </c>
      <c r="B22" s="18" t="s">
        <v>97</v>
      </c>
      <c r="C22" s="18" t="s">
        <v>44</v>
      </c>
      <c r="D22" s="18" t="s">
        <v>98</v>
      </c>
      <c r="E22" s="13" t="s">
        <v>46</v>
      </c>
      <c r="F22" s="13">
        <v>1</v>
      </c>
      <c r="G22" s="19" t="s">
        <v>47</v>
      </c>
      <c r="H22" s="19" t="str">
        <f t="shared" si="0"/>
        <v>2008-12-31</v>
      </c>
      <c r="I22" s="31">
        <v>3270</v>
      </c>
      <c r="J22" s="32">
        <v>0</v>
      </c>
      <c r="K22" s="31">
        <v>24.32</v>
      </c>
      <c r="L22" s="31"/>
      <c r="M22" s="31">
        <v>24.32</v>
      </c>
      <c r="N22" s="33"/>
      <c r="O22" s="15" t="s">
        <v>93</v>
      </c>
    </row>
    <row r="23" s="1" customFormat="1" ht="25.05" customHeight="1" spans="1:15">
      <c r="A23" s="13">
        <v>17</v>
      </c>
      <c r="B23" s="18" t="s">
        <v>99</v>
      </c>
      <c r="C23" s="18" t="s">
        <v>56</v>
      </c>
      <c r="D23" s="18" t="s">
        <v>100</v>
      </c>
      <c r="E23" s="13" t="s">
        <v>58</v>
      </c>
      <c r="F23" s="13">
        <v>2</v>
      </c>
      <c r="G23" s="19" t="s">
        <v>101</v>
      </c>
      <c r="H23" s="19" t="str">
        <f t="shared" si="0"/>
        <v>2007-08-24</v>
      </c>
      <c r="I23" s="31">
        <v>980</v>
      </c>
      <c r="J23" s="32">
        <v>0</v>
      </c>
      <c r="K23" s="31">
        <v>0</v>
      </c>
      <c r="L23" s="31"/>
      <c r="M23" s="31">
        <v>0</v>
      </c>
      <c r="N23" s="33"/>
      <c r="O23" s="15" t="s">
        <v>93</v>
      </c>
    </row>
    <row r="24" s="1" customFormat="1" ht="25.05" customHeight="1" spans="1:15">
      <c r="A24" s="13">
        <v>18</v>
      </c>
      <c r="B24" s="18" t="s">
        <v>102</v>
      </c>
      <c r="C24" s="18" t="s">
        <v>103</v>
      </c>
      <c r="D24" s="18" t="s">
        <v>57</v>
      </c>
      <c r="E24" s="13" t="s">
        <v>104</v>
      </c>
      <c r="F24" s="13">
        <v>3</v>
      </c>
      <c r="G24" s="19" t="s">
        <v>101</v>
      </c>
      <c r="H24" s="19" t="str">
        <f t="shared" si="0"/>
        <v>2007-08-24</v>
      </c>
      <c r="I24" s="31">
        <v>300</v>
      </c>
      <c r="J24" s="32">
        <v>0</v>
      </c>
      <c r="K24" s="31">
        <v>0</v>
      </c>
      <c r="L24" s="31"/>
      <c r="M24" s="31">
        <v>0</v>
      </c>
      <c r="N24" s="33"/>
      <c r="O24" s="15" t="s">
        <v>93</v>
      </c>
    </row>
    <row r="25" s="1" customFormat="1" ht="25.05" customHeight="1" spans="1:15">
      <c r="A25" s="13">
        <v>19</v>
      </c>
      <c r="B25" s="18" t="s">
        <v>105</v>
      </c>
      <c r="C25" s="18" t="s">
        <v>106</v>
      </c>
      <c r="D25" s="18" t="s">
        <v>107</v>
      </c>
      <c r="E25" s="13" t="s">
        <v>46</v>
      </c>
      <c r="F25" s="13">
        <v>1</v>
      </c>
      <c r="G25" s="19" t="s">
        <v>108</v>
      </c>
      <c r="H25" s="19" t="str">
        <f t="shared" si="0"/>
        <v>2007-06-28</v>
      </c>
      <c r="I25" s="31">
        <v>7600</v>
      </c>
      <c r="J25" s="32">
        <v>0</v>
      </c>
      <c r="K25" s="31">
        <v>800</v>
      </c>
      <c r="L25" s="31"/>
      <c r="M25" s="31">
        <v>800</v>
      </c>
      <c r="N25" s="33"/>
      <c r="O25" s="15" t="s">
        <v>109</v>
      </c>
    </row>
    <row r="26" s="1" customFormat="1" ht="25.05" customHeight="1" spans="1:15">
      <c r="A26" s="13">
        <v>20</v>
      </c>
      <c r="B26" s="18" t="s">
        <v>110</v>
      </c>
      <c r="C26" s="18" t="s">
        <v>44</v>
      </c>
      <c r="D26" s="18" t="s">
        <v>111</v>
      </c>
      <c r="E26" s="13" t="s">
        <v>46</v>
      </c>
      <c r="F26" s="13">
        <v>1</v>
      </c>
      <c r="G26" s="19" t="s">
        <v>47</v>
      </c>
      <c r="H26" s="19" t="str">
        <f t="shared" si="0"/>
        <v>2008-12-31</v>
      </c>
      <c r="I26" s="31">
        <v>3270</v>
      </c>
      <c r="J26" s="32">
        <v>0</v>
      </c>
      <c r="K26" s="31">
        <v>24.32</v>
      </c>
      <c r="L26" s="31"/>
      <c r="M26" s="31">
        <v>24.32</v>
      </c>
      <c r="N26" s="33"/>
      <c r="O26" s="15" t="s">
        <v>109</v>
      </c>
    </row>
    <row r="27" s="1" customFormat="1" ht="25.05" customHeight="1" spans="1:15">
      <c r="A27" s="13">
        <v>21</v>
      </c>
      <c r="B27" s="18" t="s">
        <v>112</v>
      </c>
      <c r="C27" s="18" t="s">
        <v>113</v>
      </c>
      <c r="D27" s="18" t="s">
        <v>114</v>
      </c>
      <c r="E27" s="13" t="s">
        <v>52</v>
      </c>
      <c r="F27" s="13">
        <v>1</v>
      </c>
      <c r="G27" s="19" t="s">
        <v>115</v>
      </c>
      <c r="H27" s="19" t="str">
        <f t="shared" si="0"/>
        <v>2006-09-19</v>
      </c>
      <c r="I27" s="31">
        <v>210</v>
      </c>
      <c r="J27" s="32">
        <v>0</v>
      </c>
      <c r="K27" s="31">
        <v>0</v>
      </c>
      <c r="L27" s="31"/>
      <c r="M27" s="31">
        <v>0</v>
      </c>
      <c r="N27" s="33"/>
      <c r="O27" s="15" t="s">
        <v>109</v>
      </c>
    </row>
    <row r="28" s="1" customFormat="1" ht="25.05" customHeight="1" spans="1:15">
      <c r="A28" s="13">
        <v>22</v>
      </c>
      <c r="B28" s="18" t="s">
        <v>116</v>
      </c>
      <c r="C28" s="18" t="s">
        <v>113</v>
      </c>
      <c r="D28" s="18" t="s">
        <v>114</v>
      </c>
      <c r="E28" s="13" t="s">
        <v>52</v>
      </c>
      <c r="F28" s="13">
        <v>1</v>
      </c>
      <c r="G28" s="19" t="s">
        <v>115</v>
      </c>
      <c r="H28" s="19" t="str">
        <f t="shared" si="0"/>
        <v>2006-09-19</v>
      </c>
      <c r="I28" s="31">
        <v>210</v>
      </c>
      <c r="J28" s="32">
        <v>0</v>
      </c>
      <c r="K28" s="31">
        <v>0</v>
      </c>
      <c r="L28" s="31"/>
      <c r="M28" s="31">
        <v>0</v>
      </c>
      <c r="N28" s="33"/>
      <c r="O28" s="15" t="s">
        <v>109</v>
      </c>
    </row>
    <row r="29" s="1" customFormat="1" ht="25.05" customHeight="1" spans="1:15">
      <c r="A29" s="13">
        <v>23</v>
      </c>
      <c r="B29" s="18" t="s">
        <v>117</v>
      </c>
      <c r="C29" s="18" t="s">
        <v>113</v>
      </c>
      <c r="D29" s="18" t="s">
        <v>118</v>
      </c>
      <c r="E29" s="13" t="s">
        <v>52</v>
      </c>
      <c r="F29" s="13">
        <v>1</v>
      </c>
      <c r="G29" s="19" t="s">
        <v>115</v>
      </c>
      <c r="H29" s="19" t="str">
        <f t="shared" si="0"/>
        <v>2006-09-19</v>
      </c>
      <c r="I29" s="31">
        <v>430</v>
      </c>
      <c r="J29" s="32">
        <v>0</v>
      </c>
      <c r="K29" s="31">
        <v>0</v>
      </c>
      <c r="L29" s="31"/>
      <c r="M29" s="31">
        <v>0</v>
      </c>
      <c r="N29" s="33"/>
      <c r="O29" s="15" t="s">
        <v>109</v>
      </c>
    </row>
    <row r="30" s="1" customFormat="1" ht="25.05" customHeight="1" spans="1:15">
      <c r="A30" s="13">
        <v>24</v>
      </c>
      <c r="B30" s="18" t="s">
        <v>119</v>
      </c>
      <c r="C30" s="18" t="s">
        <v>120</v>
      </c>
      <c r="D30" s="18" t="s">
        <v>74</v>
      </c>
      <c r="E30" s="13" t="s">
        <v>52</v>
      </c>
      <c r="F30" s="13">
        <v>1</v>
      </c>
      <c r="G30" s="19" t="s">
        <v>121</v>
      </c>
      <c r="H30" s="19" t="str">
        <f t="shared" si="0"/>
        <v>2006-08-10</v>
      </c>
      <c r="I30" s="31">
        <v>500</v>
      </c>
      <c r="J30" s="32">
        <v>0</v>
      </c>
      <c r="K30" s="31">
        <v>42.6</v>
      </c>
      <c r="L30" s="31"/>
      <c r="M30" s="31">
        <v>42.6</v>
      </c>
      <c r="N30" s="33"/>
      <c r="O30" s="15" t="s">
        <v>109</v>
      </c>
    </row>
    <row r="31" s="1" customFormat="1" ht="25.05" customHeight="1" spans="1:15">
      <c r="A31" s="13">
        <v>25</v>
      </c>
      <c r="B31" s="18" t="s">
        <v>122</v>
      </c>
      <c r="C31" s="18" t="s">
        <v>120</v>
      </c>
      <c r="D31" s="18" t="s">
        <v>74</v>
      </c>
      <c r="E31" s="13" t="s">
        <v>52</v>
      </c>
      <c r="F31" s="13">
        <v>1</v>
      </c>
      <c r="G31" s="19" t="s">
        <v>123</v>
      </c>
      <c r="H31" s="19" t="str">
        <f t="shared" si="0"/>
        <v>2006-10-17</v>
      </c>
      <c r="I31" s="31">
        <v>750</v>
      </c>
      <c r="J31" s="32">
        <v>0</v>
      </c>
      <c r="K31" s="31">
        <v>42.6</v>
      </c>
      <c r="L31" s="31"/>
      <c r="M31" s="31">
        <v>42.6</v>
      </c>
      <c r="N31" s="33"/>
      <c r="O31" s="15" t="s">
        <v>109</v>
      </c>
    </row>
    <row r="32" s="1" customFormat="1" ht="25.05" customHeight="1" spans="1:15">
      <c r="A32" s="13">
        <v>26</v>
      </c>
      <c r="B32" s="18" t="s">
        <v>124</v>
      </c>
      <c r="C32" s="18" t="s">
        <v>113</v>
      </c>
      <c r="D32" s="18" t="s">
        <v>125</v>
      </c>
      <c r="E32" s="13" t="s">
        <v>126</v>
      </c>
      <c r="F32" s="13">
        <v>1</v>
      </c>
      <c r="G32" s="19" t="s">
        <v>127</v>
      </c>
      <c r="H32" s="19" t="str">
        <f t="shared" si="0"/>
        <v>2005-08-08</v>
      </c>
      <c r="I32" s="31">
        <v>1400</v>
      </c>
      <c r="J32" s="32">
        <v>0</v>
      </c>
      <c r="K32" s="31">
        <v>0</v>
      </c>
      <c r="L32" s="31"/>
      <c r="M32" s="31">
        <v>0</v>
      </c>
      <c r="N32" s="33"/>
      <c r="O32" s="15" t="s">
        <v>109</v>
      </c>
    </row>
    <row r="33" s="1" customFormat="1" ht="25.05" customHeight="1" spans="1:15">
      <c r="A33" s="13">
        <v>27</v>
      </c>
      <c r="B33" s="18" t="s">
        <v>128</v>
      </c>
      <c r="C33" s="18" t="s">
        <v>129</v>
      </c>
      <c r="D33" s="18" t="s">
        <v>57</v>
      </c>
      <c r="E33" s="13" t="s">
        <v>52</v>
      </c>
      <c r="F33" s="13">
        <v>1</v>
      </c>
      <c r="G33" s="19" t="s">
        <v>130</v>
      </c>
      <c r="H33" s="19" t="str">
        <f t="shared" si="0"/>
        <v>2008-12-09</v>
      </c>
      <c r="I33" s="31">
        <v>1680</v>
      </c>
      <c r="J33" s="32">
        <v>0</v>
      </c>
      <c r="K33" s="31">
        <v>0</v>
      </c>
      <c r="L33" s="31"/>
      <c r="M33" s="31">
        <v>0</v>
      </c>
      <c r="N33" s="33"/>
      <c r="O33" s="15" t="s">
        <v>109</v>
      </c>
    </row>
    <row r="34" s="1" customFormat="1" ht="25.05" customHeight="1" spans="1:15">
      <c r="A34" s="13">
        <v>28</v>
      </c>
      <c r="B34" s="18" t="s">
        <v>131</v>
      </c>
      <c r="C34" s="18" t="s">
        <v>132</v>
      </c>
      <c r="D34" s="18" t="s">
        <v>133</v>
      </c>
      <c r="E34" s="13" t="s">
        <v>52</v>
      </c>
      <c r="F34" s="13">
        <v>1</v>
      </c>
      <c r="G34" s="19" t="s">
        <v>134</v>
      </c>
      <c r="H34" s="19" t="str">
        <f t="shared" si="0"/>
        <v>2005-12-30</v>
      </c>
      <c r="I34" s="31">
        <v>1171.8</v>
      </c>
      <c r="J34" s="32">
        <v>0</v>
      </c>
      <c r="K34" s="31">
        <v>0</v>
      </c>
      <c r="L34" s="31"/>
      <c r="M34" s="31">
        <v>0</v>
      </c>
      <c r="N34" s="33"/>
      <c r="O34" s="15" t="s">
        <v>109</v>
      </c>
    </row>
    <row r="35" s="1" customFormat="1" ht="25.05" customHeight="1" spans="1:15">
      <c r="A35" s="13">
        <v>29</v>
      </c>
      <c r="B35" s="18" t="s">
        <v>135</v>
      </c>
      <c r="C35" s="18" t="s">
        <v>132</v>
      </c>
      <c r="D35" s="18" t="s">
        <v>133</v>
      </c>
      <c r="E35" s="13" t="s">
        <v>52</v>
      </c>
      <c r="F35" s="13">
        <v>1</v>
      </c>
      <c r="G35" s="19" t="s">
        <v>134</v>
      </c>
      <c r="H35" s="19" t="str">
        <f t="shared" si="0"/>
        <v>2005-12-30</v>
      </c>
      <c r="I35" s="31">
        <v>1171.8</v>
      </c>
      <c r="J35" s="32">
        <v>0</v>
      </c>
      <c r="K35" s="31">
        <v>0</v>
      </c>
      <c r="L35" s="31"/>
      <c r="M35" s="31">
        <v>0</v>
      </c>
      <c r="N35" s="33"/>
      <c r="O35" s="15" t="s">
        <v>109</v>
      </c>
    </row>
    <row r="36" s="1" customFormat="1" ht="25.05" customHeight="1" spans="1:15">
      <c r="A36" s="13">
        <v>30</v>
      </c>
      <c r="B36" s="18" t="s">
        <v>136</v>
      </c>
      <c r="C36" s="18" t="s">
        <v>137</v>
      </c>
      <c r="D36" s="18" t="s">
        <v>138</v>
      </c>
      <c r="E36" s="13" t="s">
        <v>79</v>
      </c>
      <c r="F36" s="13">
        <v>1</v>
      </c>
      <c r="G36" s="19" t="s">
        <v>139</v>
      </c>
      <c r="H36" s="19" t="str">
        <f t="shared" si="0"/>
        <v>2014-09-11</v>
      </c>
      <c r="I36" s="31">
        <v>1300</v>
      </c>
      <c r="J36" s="32">
        <v>97.7</v>
      </c>
      <c r="K36" s="31">
        <v>85.2</v>
      </c>
      <c r="L36" s="31"/>
      <c r="M36" s="31">
        <v>85.2</v>
      </c>
      <c r="N36" s="33">
        <f t="shared" ref="N36:N71" si="1">(M36-J36)/J36*100</f>
        <v>-12.7942681678608</v>
      </c>
      <c r="O36" s="15" t="s">
        <v>109</v>
      </c>
    </row>
    <row r="37" s="1" customFormat="1" ht="25.05" customHeight="1" spans="1:15">
      <c r="A37" s="13">
        <v>31</v>
      </c>
      <c r="B37" s="18" t="s">
        <v>140</v>
      </c>
      <c r="C37" s="18" t="s">
        <v>141</v>
      </c>
      <c r="D37" s="18" t="s">
        <v>142</v>
      </c>
      <c r="E37" s="13" t="s">
        <v>46</v>
      </c>
      <c r="F37" s="13">
        <v>1</v>
      </c>
      <c r="G37" s="19" t="s">
        <v>143</v>
      </c>
      <c r="H37" s="19" t="str">
        <f t="shared" si="0"/>
        <v>2014-09-16</v>
      </c>
      <c r="I37" s="31">
        <v>1700</v>
      </c>
      <c r="J37" s="32">
        <v>127.3</v>
      </c>
      <c r="K37" s="31">
        <v>31.95</v>
      </c>
      <c r="L37" s="31"/>
      <c r="M37" s="31">
        <v>31.95</v>
      </c>
      <c r="N37" s="33">
        <f t="shared" si="1"/>
        <v>-74.9018067556952</v>
      </c>
      <c r="O37" s="15" t="s">
        <v>109</v>
      </c>
    </row>
    <row r="38" s="1" customFormat="1" ht="25.05" customHeight="1" spans="1:15">
      <c r="A38" s="13">
        <v>32</v>
      </c>
      <c r="B38" s="18" t="s">
        <v>144</v>
      </c>
      <c r="C38" s="20" t="s">
        <v>82</v>
      </c>
      <c r="D38" s="20" t="s">
        <v>145</v>
      </c>
      <c r="E38" s="13" t="s">
        <v>46</v>
      </c>
      <c r="F38" s="13">
        <v>1</v>
      </c>
      <c r="G38" s="19" t="s">
        <v>146</v>
      </c>
      <c r="H38" s="19" t="str">
        <f t="shared" si="0"/>
        <v>2012-09-24</v>
      </c>
      <c r="I38" s="31">
        <v>3460</v>
      </c>
      <c r="J38" s="32">
        <v>0</v>
      </c>
      <c r="K38" s="31">
        <v>200</v>
      </c>
      <c r="L38" s="31"/>
      <c r="M38" s="31">
        <v>200</v>
      </c>
      <c r="N38" s="33"/>
      <c r="O38" s="15" t="s">
        <v>109</v>
      </c>
    </row>
    <row r="39" s="1" customFormat="1" ht="25.05" customHeight="1" spans="1:15">
      <c r="A39" s="13">
        <v>33</v>
      </c>
      <c r="B39" s="18" t="s">
        <v>147</v>
      </c>
      <c r="C39" s="18" t="s">
        <v>148</v>
      </c>
      <c r="D39" s="18" t="s">
        <v>149</v>
      </c>
      <c r="E39" s="13" t="s">
        <v>52</v>
      </c>
      <c r="F39" s="13">
        <v>1</v>
      </c>
      <c r="G39" s="19" t="s">
        <v>150</v>
      </c>
      <c r="H39" s="19" t="str">
        <f t="shared" si="0"/>
        <v>2016-10-08</v>
      </c>
      <c r="I39" s="31">
        <v>4800</v>
      </c>
      <c r="J39" s="32">
        <v>2506.47</v>
      </c>
      <c r="K39" s="31">
        <v>85.2</v>
      </c>
      <c r="L39" s="31"/>
      <c r="M39" s="31">
        <v>85.2</v>
      </c>
      <c r="N39" s="33">
        <f t="shared" si="1"/>
        <v>-96.6007971370094</v>
      </c>
      <c r="O39" s="15" t="s">
        <v>151</v>
      </c>
    </row>
    <row r="40" s="1" customFormat="1" ht="25.05" customHeight="1" spans="1:15">
      <c r="A40" s="13">
        <v>34</v>
      </c>
      <c r="B40" s="18" t="s">
        <v>152</v>
      </c>
      <c r="C40" s="18" t="s">
        <v>44</v>
      </c>
      <c r="D40" s="18" t="s">
        <v>153</v>
      </c>
      <c r="E40" s="13" t="s">
        <v>46</v>
      </c>
      <c r="F40" s="13">
        <v>1</v>
      </c>
      <c r="G40" s="19" t="s">
        <v>154</v>
      </c>
      <c r="H40" s="19" t="str">
        <f t="shared" si="0"/>
        <v>2015-02-26</v>
      </c>
      <c r="I40" s="31">
        <v>1550</v>
      </c>
      <c r="J40" s="32">
        <v>0</v>
      </c>
      <c r="K40" s="31">
        <v>16</v>
      </c>
      <c r="L40" s="31"/>
      <c r="M40" s="31">
        <v>16</v>
      </c>
      <c r="N40" s="33"/>
      <c r="O40" s="15" t="s">
        <v>151</v>
      </c>
    </row>
    <row r="41" s="1" customFormat="1" ht="25.05" customHeight="1" spans="1:15">
      <c r="A41" s="13">
        <v>35</v>
      </c>
      <c r="B41" s="18" t="s">
        <v>155</v>
      </c>
      <c r="C41" s="18" t="s">
        <v>156</v>
      </c>
      <c r="D41" s="18" t="s">
        <v>157</v>
      </c>
      <c r="E41" s="13" t="s">
        <v>46</v>
      </c>
      <c r="F41" s="13">
        <v>1</v>
      </c>
      <c r="G41" s="19" t="s">
        <v>158</v>
      </c>
      <c r="H41" s="19" t="str">
        <f t="shared" si="0"/>
        <v>2015-07-30</v>
      </c>
      <c r="I41" s="31">
        <v>3300</v>
      </c>
      <c r="J41" s="32">
        <v>1448.53</v>
      </c>
      <c r="K41" s="31">
        <v>53.25</v>
      </c>
      <c r="L41" s="31"/>
      <c r="M41" s="31">
        <v>53.25</v>
      </c>
      <c r="N41" s="33">
        <f t="shared" si="1"/>
        <v>-96.3238593608693</v>
      </c>
      <c r="O41" s="15" t="s">
        <v>159</v>
      </c>
    </row>
    <row r="42" s="1" customFormat="1" ht="25.05" customHeight="1" spans="1:15">
      <c r="A42" s="13">
        <v>36</v>
      </c>
      <c r="B42" s="18" t="s">
        <v>160</v>
      </c>
      <c r="C42" s="18" t="s">
        <v>156</v>
      </c>
      <c r="D42" s="18" t="s">
        <v>157</v>
      </c>
      <c r="E42" s="13" t="s">
        <v>46</v>
      </c>
      <c r="F42" s="13">
        <v>1</v>
      </c>
      <c r="G42" s="19" t="s">
        <v>158</v>
      </c>
      <c r="H42" s="19" t="str">
        <f t="shared" si="0"/>
        <v>2015-07-30</v>
      </c>
      <c r="I42" s="31">
        <v>3300</v>
      </c>
      <c r="J42" s="32">
        <v>1448.53</v>
      </c>
      <c r="K42" s="31">
        <v>53.25</v>
      </c>
      <c r="L42" s="31"/>
      <c r="M42" s="31">
        <v>53.25</v>
      </c>
      <c r="N42" s="33">
        <f t="shared" si="1"/>
        <v>-96.3238593608693</v>
      </c>
      <c r="O42" s="15" t="s">
        <v>159</v>
      </c>
    </row>
    <row r="43" s="1" customFormat="1" ht="25.05" customHeight="1" spans="1:15">
      <c r="A43" s="13">
        <v>37</v>
      </c>
      <c r="B43" s="18" t="s">
        <v>161</v>
      </c>
      <c r="C43" s="18" t="s">
        <v>156</v>
      </c>
      <c r="D43" s="18" t="s">
        <v>157</v>
      </c>
      <c r="E43" s="13" t="s">
        <v>46</v>
      </c>
      <c r="F43" s="13">
        <v>1</v>
      </c>
      <c r="G43" s="19" t="s">
        <v>158</v>
      </c>
      <c r="H43" s="19" t="str">
        <f t="shared" si="0"/>
        <v>2015-07-30</v>
      </c>
      <c r="I43" s="31">
        <v>3300</v>
      </c>
      <c r="J43" s="32">
        <v>1448.53</v>
      </c>
      <c r="K43" s="31">
        <v>53.25</v>
      </c>
      <c r="L43" s="31"/>
      <c r="M43" s="31">
        <v>53.25</v>
      </c>
      <c r="N43" s="33">
        <f t="shared" si="1"/>
        <v>-96.3238593608693</v>
      </c>
      <c r="O43" s="15" t="s">
        <v>159</v>
      </c>
    </row>
    <row r="44" s="1" customFormat="1" ht="25.05" customHeight="1" spans="1:15">
      <c r="A44" s="13">
        <v>38</v>
      </c>
      <c r="B44" s="18" t="s">
        <v>162</v>
      </c>
      <c r="C44" s="18" t="s">
        <v>156</v>
      </c>
      <c r="D44" s="18" t="s">
        <v>157</v>
      </c>
      <c r="E44" s="13" t="s">
        <v>46</v>
      </c>
      <c r="F44" s="13">
        <v>1</v>
      </c>
      <c r="G44" s="19" t="s">
        <v>158</v>
      </c>
      <c r="H44" s="19" t="str">
        <f t="shared" si="0"/>
        <v>2015-07-30</v>
      </c>
      <c r="I44" s="31">
        <v>3300</v>
      </c>
      <c r="J44" s="32">
        <v>1448.53</v>
      </c>
      <c r="K44" s="31">
        <v>53.25</v>
      </c>
      <c r="L44" s="31"/>
      <c r="M44" s="31">
        <v>53.25</v>
      </c>
      <c r="N44" s="33">
        <f t="shared" si="1"/>
        <v>-96.3238593608693</v>
      </c>
      <c r="O44" s="15" t="s">
        <v>159</v>
      </c>
    </row>
    <row r="45" s="1" customFormat="1" ht="25.05" customHeight="1" spans="1:15">
      <c r="A45" s="13">
        <v>39</v>
      </c>
      <c r="B45" s="18" t="s">
        <v>163</v>
      </c>
      <c r="C45" s="18" t="s">
        <v>156</v>
      </c>
      <c r="D45" s="18" t="s">
        <v>157</v>
      </c>
      <c r="E45" s="13" t="s">
        <v>46</v>
      </c>
      <c r="F45" s="13">
        <v>1</v>
      </c>
      <c r="G45" s="19" t="s">
        <v>158</v>
      </c>
      <c r="H45" s="19" t="str">
        <f t="shared" si="0"/>
        <v>2015-07-30</v>
      </c>
      <c r="I45" s="31">
        <v>3300</v>
      </c>
      <c r="J45" s="32">
        <v>1448.53</v>
      </c>
      <c r="K45" s="31">
        <v>53.25</v>
      </c>
      <c r="L45" s="31"/>
      <c r="M45" s="31">
        <v>53.25</v>
      </c>
      <c r="N45" s="33">
        <f t="shared" si="1"/>
        <v>-96.3238593608693</v>
      </c>
      <c r="O45" s="15" t="s">
        <v>159</v>
      </c>
    </row>
    <row r="46" s="1" customFormat="1" ht="25.05" customHeight="1" spans="1:15">
      <c r="A46" s="13">
        <v>40</v>
      </c>
      <c r="B46" s="18" t="s">
        <v>164</v>
      </c>
      <c r="C46" s="20" t="s">
        <v>156</v>
      </c>
      <c r="D46" s="20" t="s">
        <v>157</v>
      </c>
      <c r="E46" s="13" t="s">
        <v>46</v>
      </c>
      <c r="F46" s="13">
        <v>1</v>
      </c>
      <c r="G46" s="19" t="s">
        <v>158</v>
      </c>
      <c r="H46" s="19" t="str">
        <f t="shared" si="0"/>
        <v>2015-07-30</v>
      </c>
      <c r="I46" s="31">
        <v>3300</v>
      </c>
      <c r="J46" s="32">
        <v>1448.53</v>
      </c>
      <c r="K46" s="31">
        <v>53.25</v>
      </c>
      <c r="L46" s="31"/>
      <c r="M46" s="31">
        <v>53.25</v>
      </c>
      <c r="N46" s="33">
        <f t="shared" si="1"/>
        <v>-96.3238593608693</v>
      </c>
      <c r="O46" s="15" t="s">
        <v>159</v>
      </c>
    </row>
    <row r="47" s="1" customFormat="1" ht="25.05" customHeight="1" spans="1:15">
      <c r="A47" s="13">
        <v>41</v>
      </c>
      <c r="B47" s="18" t="s">
        <v>165</v>
      </c>
      <c r="C47" s="20" t="s">
        <v>166</v>
      </c>
      <c r="D47" s="20" t="s">
        <v>167</v>
      </c>
      <c r="E47" s="13" t="s">
        <v>46</v>
      </c>
      <c r="F47" s="13">
        <v>1</v>
      </c>
      <c r="G47" s="19" t="s">
        <v>168</v>
      </c>
      <c r="H47" s="19" t="str">
        <f t="shared" si="0"/>
        <v>2015-04-28</v>
      </c>
      <c r="I47" s="31">
        <v>7300</v>
      </c>
      <c r="J47" s="32">
        <v>3081.96</v>
      </c>
      <c r="K47" s="31">
        <v>95.85</v>
      </c>
      <c r="L47" s="31"/>
      <c r="M47" s="31">
        <v>95.85</v>
      </c>
      <c r="N47" s="33">
        <f t="shared" si="1"/>
        <v>-96.8899661254526</v>
      </c>
      <c r="O47" s="15" t="s">
        <v>159</v>
      </c>
    </row>
    <row r="48" s="1" customFormat="1" ht="25.05" customHeight="1" spans="1:15">
      <c r="A48" s="13">
        <v>42</v>
      </c>
      <c r="B48" s="18" t="s">
        <v>169</v>
      </c>
      <c r="C48" s="20" t="s">
        <v>170</v>
      </c>
      <c r="D48" s="20" t="s">
        <v>171</v>
      </c>
      <c r="E48" s="13" t="s">
        <v>46</v>
      </c>
      <c r="F48" s="13">
        <v>1</v>
      </c>
      <c r="G48" s="19" t="s">
        <v>168</v>
      </c>
      <c r="H48" s="19" t="s">
        <v>168</v>
      </c>
      <c r="I48" s="31">
        <v>4300</v>
      </c>
      <c r="J48" s="32">
        <v>1815.49</v>
      </c>
      <c r="K48" s="31">
        <v>85.2</v>
      </c>
      <c r="L48" s="31"/>
      <c r="M48" s="31">
        <v>85.2</v>
      </c>
      <c r="N48" s="33">
        <f t="shared" si="1"/>
        <v>-95.3070520906202</v>
      </c>
      <c r="O48" s="15" t="s">
        <v>159</v>
      </c>
    </row>
    <row r="49" s="1" customFormat="1" ht="25.05" customHeight="1" spans="1:15">
      <c r="A49" s="13">
        <v>43</v>
      </c>
      <c r="B49" s="18" t="s">
        <v>172</v>
      </c>
      <c r="C49" s="20" t="s">
        <v>173</v>
      </c>
      <c r="D49" s="20" t="s">
        <v>171</v>
      </c>
      <c r="E49" s="13" t="s">
        <v>46</v>
      </c>
      <c r="F49" s="13">
        <v>1</v>
      </c>
      <c r="G49" s="19" t="s">
        <v>168</v>
      </c>
      <c r="H49" s="19" t="str">
        <f t="shared" ref="H49:H71" si="2">G49</f>
        <v>2015-04-28</v>
      </c>
      <c r="I49" s="31">
        <v>4300</v>
      </c>
      <c r="J49" s="32">
        <v>0</v>
      </c>
      <c r="K49" s="31">
        <v>85.2</v>
      </c>
      <c r="L49" s="31"/>
      <c r="M49" s="31">
        <v>85.2</v>
      </c>
      <c r="N49" s="33"/>
      <c r="O49" s="15" t="s">
        <v>159</v>
      </c>
    </row>
    <row r="50" s="1" customFormat="1" ht="25.05" customHeight="1" spans="1:15">
      <c r="A50" s="13">
        <v>44</v>
      </c>
      <c r="B50" s="18" t="s">
        <v>174</v>
      </c>
      <c r="C50" s="20" t="s">
        <v>175</v>
      </c>
      <c r="D50" s="20" t="s">
        <v>176</v>
      </c>
      <c r="E50" s="13" t="s">
        <v>46</v>
      </c>
      <c r="F50" s="13">
        <v>1</v>
      </c>
      <c r="G50" s="19" t="s">
        <v>168</v>
      </c>
      <c r="H50" s="19" t="str">
        <f t="shared" si="2"/>
        <v>2015-04-28</v>
      </c>
      <c r="I50" s="31">
        <v>1200</v>
      </c>
      <c r="J50" s="32">
        <v>506.47</v>
      </c>
      <c r="K50" s="31">
        <v>63.9</v>
      </c>
      <c r="L50" s="31"/>
      <c r="M50" s="31">
        <v>63.9</v>
      </c>
      <c r="N50" s="33">
        <f t="shared" si="1"/>
        <v>-87.3832606077359</v>
      </c>
      <c r="O50" s="15" t="s">
        <v>159</v>
      </c>
    </row>
    <row r="51" s="1" customFormat="1" ht="25.05" customHeight="1" spans="1:15">
      <c r="A51" s="13">
        <v>45</v>
      </c>
      <c r="B51" s="18" t="s">
        <v>177</v>
      </c>
      <c r="C51" s="20" t="s">
        <v>178</v>
      </c>
      <c r="D51" s="20" t="s">
        <v>179</v>
      </c>
      <c r="E51" s="13" t="s">
        <v>46</v>
      </c>
      <c r="F51" s="13">
        <v>1</v>
      </c>
      <c r="G51" s="19" t="s">
        <v>168</v>
      </c>
      <c r="H51" s="19" t="str">
        <f t="shared" si="2"/>
        <v>2015-04-28</v>
      </c>
      <c r="I51" s="31">
        <v>1250</v>
      </c>
      <c r="J51" s="32">
        <v>528.04</v>
      </c>
      <c r="K51" s="31">
        <v>21.3</v>
      </c>
      <c r="L51" s="31"/>
      <c r="M51" s="31">
        <v>21.3</v>
      </c>
      <c r="N51" s="33">
        <f t="shared" si="1"/>
        <v>-95.966214680706</v>
      </c>
      <c r="O51" s="15" t="s">
        <v>159</v>
      </c>
    </row>
    <row r="52" s="1" customFormat="1" ht="25.05" customHeight="1" spans="1:15">
      <c r="A52" s="13">
        <v>46</v>
      </c>
      <c r="B52" s="18" t="s">
        <v>180</v>
      </c>
      <c r="C52" s="18" t="s">
        <v>181</v>
      </c>
      <c r="D52" s="18" t="s">
        <v>176</v>
      </c>
      <c r="E52" s="13" t="s">
        <v>46</v>
      </c>
      <c r="F52" s="13">
        <v>1</v>
      </c>
      <c r="G52" s="19" t="s">
        <v>168</v>
      </c>
      <c r="H52" s="19" t="str">
        <f t="shared" si="2"/>
        <v>2015-04-28</v>
      </c>
      <c r="I52" s="31">
        <v>2000</v>
      </c>
      <c r="J52" s="32">
        <v>0</v>
      </c>
      <c r="K52" s="31">
        <v>42.6</v>
      </c>
      <c r="L52" s="31"/>
      <c r="M52" s="31">
        <v>42.6</v>
      </c>
      <c r="N52" s="33"/>
      <c r="O52" s="15" t="s">
        <v>159</v>
      </c>
    </row>
    <row r="53" s="3" customFormat="1" ht="27.6" customHeight="1" spans="1:15">
      <c r="A53" s="24">
        <v>47</v>
      </c>
      <c r="B53" s="25" t="s">
        <v>182</v>
      </c>
      <c r="C53" s="25" t="s">
        <v>183</v>
      </c>
      <c r="D53" s="25" t="s">
        <v>184</v>
      </c>
      <c r="E53" s="24" t="s">
        <v>46</v>
      </c>
      <c r="F53" s="24">
        <v>1</v>
      </c>
      <c r="G53" s="26" t="s">
        <v>168</v>
      </c>
      <c r="H53" s="26" t="str">
        <f t="shared" si="2"/>
        <v>2015-04-28</v>
      </c>
      <c r="I53" s="36">
        <v>5800</v>
      </c>
      <c r="J53" s="37">
        <v>2449.02</v>
      </c>
      <c r="K53" s="36">
        <v>106.5</v>
      </c>
      <c r="L53" s="36"/>
      <c r="M53" s="36">
        <v>106.5</v>
      </c>
      <c r="N53" s="33">
        <f t="shared" si="1"/>
        <v>-95.6513217531911</v>
      </c>
      <c r="O53" s="24" t="s">
        <v>159</v>
      </c>
    </row>
    <row r="54" s="3" customFormat="1" ht="27.6" customHeight="1" spans="1:15">
      <c r="A54" s="24">
        <v>48</v>
      </c>
      <c r="B54" s="25" t="s">
        <v>185</v>
      </c>
      <c r="C54" s="25" t="s">
        <v>186</v>
      </c>
      <c r="D54" s="25" t="s">
        <v>187</v>
      </c>
      <c r="E54" s="24" t="s">
        <v>46</v>
      </c>
      <c r="F54" s="24">
        <v>1</v>
      </c>
      <c r="G54" s="26" t="s">
        <v>168</v>
      </c>
      <c r="H54" s="26" t="str">
        <f t="shared" si="2"/>
        <v>2015-04-28</v>
      </c>
      <c r="I54" s="36">
        <v>5800</v>
      </c>
      <c r="J54" s="37">
        <v>0</v>
      </c>
      <c r="K54" s="36">
        <v>170.4</v>
      </c>
      <c r="L54" s="36"/>
      <c r="M54" s="36">
        <v>170.4</v>
      </c>
      <c r="N54" s="33"/>
      <c r="O54" s="24" t="s">
        <v>159</v>
      </c>
    </row>
    <row r="55" s="1" customFormat="1" ht="25.05" customHeight="1" spans="1:15">
      <c r="A55" s="13">
        <v>49</v>
      </c>
      <c r="B55" s="18" t="s">
        <v>188</v>
      </c>
      <c r="C55" s="18" t="s">
        <v>189</v>
      </c>
      <c r="D55" s="18" t="s">
        <v>190</v>
      </c>
      <c r="E55" s="13" t="s">
        <v>46</v>
      </c>
      <c r="F55" s="13">
        <v>1</v>
      </c>
      <c r="G55" s="19" t="s">
        <v>168</v>
      </c>
      <c r="H55" s="19" t="str">
        <f t="shared" si="2"/>
        <v>2015-04-28</v>
      </c>
      <c r="I55" s="31">
        <v>4200</v>
      </c>
      <c r="J55" s="32">
        <v>1773.53</v>
      </c>
      <c r="K55" s="31">
        <v>31.95</v>
      </c>
      <c r="L55" s="31"/>
      <c r="M55" s="31">
        <v>31.95</v>
      </c>
      <c r="N55" s="33">
        <f t="shared" si="1"/>
        <v>-98.1985080601963</v>
      </c>
      <c r="O55" s="15" t="s">
        <v>159</v>
      </c>
    </row>
    <row r="56" s="1" customFormat="1" ht="25.05" customHeight="1" spans="1:15">
      <c r="A56" s="13">
        <v>50</v>
      </c>
      <c r="B56" s="18" t="s">
        <v>191</v>
      </c>
      <c r="C56" s="18" t="s">
        <v>192</v>
      </c>
      <c r="D56" s="18" t="s">
        <v>193</v>
      </c>
      <c r="E56" s="13" t="s">
        <v>79</v>
      </c>
      <c r="F56" s="13">
        <v>1</v>
      </c>
      <c r="G56" s="19" t="s">
        <v>168</v>
      </c>
      <c r="H56" s="19" t="str">
        <f t="shared" si="2"/>
        <v>2015-04-28</v>
      </c>
      <c r="I56" s="31">
        <v>1400</v>
      </c>
      <c r="J56" s="32">
        <v>590.98</v>
      </c>
      <c r="K56" s="31">
        <v>31.95</v>
      </c>
      <c r="L56" s="31"/>
      <c r="M56" s="31">
        <v>31.95</v>
      </c>
      <c r="N56" s="33">
        <f t="shared" si="1"/>
        <v>-94.5937256759958</v>
      </c>
      <c r="O56" s="15" t="s">
        <v>159</v>
      </c>
    </row>
    <row r="57" s="1" customFormat="1" ht="28.2" customHeight="1" spans="1:15">
      <c r="A57" s="13">
        <v>51</v>
      </c>
      <c r="B57" s="18" t="s">
        <v>194</v>
      </c>
      <c r="C57" s="21" t="s">
        <v>195</v>
      </c>
      <c r="D57" s="18" t="s">
        <v>196</v>
      </c>
      <c r="E57" s="13" t="s">
        <v>46</v>
      </c>
      <c r="F57" s="13">
        <v>1</v>
      </c>
      <c r="G57" s="19" t="s">
        <v>168</v>
      </c>
      <c r="H57" s="19" t="str">
        <f t="shared" si="2"/>
        <v>2015-04-28</v>
      </c>
      <c r="I57" s="31">
        <v>3500</v>
      </c>
      <c r="J57" s="32">
        <v>0</v>
      </c>
      <c r="K57" s="31">
        <v>21.3</v>
      </c>
      <c r="L57" s="31"/>
      <c r="M57" s="31">
        <v>21.3</v>
      </c>
      <c r="N57" s="33"/>
      <c r="O57" s="15" t="s">
        <v>159</v>
      </c>
    </row>
    <row r="58" s="1" customFormat="1" ht="25.05" customHeight="1" spans="1:15">
      <c r="A58" s="13">
        <v>52</v>
      </c>
      <c r="B58" s="18" t="s">
        <v>197</v>
      </c>
      <c r="C58" s="21" t="s">
        <v>198</v>
      </c>
      <c r="D58" s="18" t="s">
        <v>176</v>
      </c>
      <c r="E58" s="13" t="s">
        <v>46</v>
      </c>
      <c r="F58" s="13">
        <v>1</v>
      </c>
      <c r="G58" s="19" t="s">
        <v>168</v>
      </c>
      <c r="H58" s="19" t="str">
        <f t="shared" si="2"/>
        <v>2015-04-28</v>
      </c>
      <c r="I58" s="31">
        <v>900</v>
      </c>
      <c r="J58" s="32">
        <v>380</v>
      </c>
      <c r="K58" s="31">
        <v>10.65</v>
      </c>
      <c r="L58" s="31"/>
      <c r="M58" s="31">
        <v>10.65</v>
      </c>
      <c r="N58" s="33">
        <f t="shared" si="1"/>
        <v>-97.1973684210526</v>
      </c>
      <c r="O58" s="15" t="s">
        <v>159</v>
      </c>
    </row>
    <row r="59" s="1" customFormat="1" ht="32.4" customHeight="1" spans="1:15">
      <c r="A59" s="13">
        <v>53</v>
      </c>
      <c r="B59" s="18" t="s">
        <v>199</v>
      </c>
      <c r="C59" s="21" t="s">
        <v>195</v>
      </c>
      <c r="D59" s="18" t="s">
        <v>196</v>
      </c>
      <c r="E59" s="13" t="s">
        <v>46</v>
      </c>
      <c r="F59" s="13">
        <v>1</v>
      </c>
      <c r="G59" s="19" t="s">
        <v>168</v>
      </c>
      <c r="H59" s="19" t="str">
        <f t="shared" si="2"/>
        <v>2015-04-28</v>
      </c>
      <c r="I59" s="31">
        <v>3500</v>
      </c>
      <c r="J59" s="32">
        <v>0</v>
      </c>
      <c r="K59" s="31">
        <v>21.3</v>
      </c>
      <c r="L59" s="31"/>
      <c r="M59" s="31">
        <v>21.3</v>
      </c>
      <c r="N59" s="33"/>
      <c r="O59" s="15" t="s">
        <v>159</v>
      </c>
    </row>
    <row r="60" s="1" customFormat="1" ht="25.05" customHeight="1" spans="1:15">
      <c r="A60" s="13">
        <v>54</v>
      </c>
      <c r="B60" s="18" t="s">
        <v>200</v>
      </c>
      <c r="C60" s="21" t="s">
        <v>201</v>
      </c>
      <c r="D60" s="18" t="s">
        <v>202</v>
      </c>
      <c r="E60" s="13" t="s">
        <v>46</v>
      </c>
      <c r="F60" s="13">
        <v>1</v>
      </c>
      <c r="G60" s="19" t="s">
        <v>203</v>
      </c>
      <c r="H60" s="19" t="str">
        <f t="shared" si="2"/>
        <v>2015-04-30</v>
      </c>
      <c r="I60" s="31">
        <v>6500</v>
      </c>
      <c r="J60" s="32">
        <v>2744.51</v>
      </c>
      <c r="K60" s="31">
        <v>298.2</v>
      </c>
      <c r="L60" s="31"/>
      <c r="M60" s="31">
        <v>298.2</v>
      </c>
      <c r="N60" s="33">
        <f t="shared" si="1"/>
        <v>-89.1346724916287</v>
      </c>
      <c r="O60" s="15" t="s">
        <v>159</v>
      </c>
    </row>
    <row r="61" s="1" customFormat="1" ht="25.05" customHeight="1" spans="1:15">
      <c r="A61" s="13">
        <v>55</v>
      </c>
      <c r="B61" s="18" t="s">
        <v>204</v>
      </c>
      <c r="C61" s="21" t="s">
        <v>205</v>
      </c>
      <c r="D61" s="18" t="s">
        <v>206</v>
      </c>
      <c r="E61" s="13" t="s">
        <v>46</v>
      </c>
      <c r="F61" s="13">
        <v>1</v>
      </c>
      <c r="G61" s="19" t="s">
        <v>203</v>
      </c>
      <c r="H61" s="19" t="str">
        <f t="shared" si="2"/>
        <v>2015-04-30</v>
      </c>
      <c r="I61" s="31">
        <v>2800</v>
      </c>
      <c r="J61" s="32">
        <v>1181.96</v>
      </c>
      <c r="K61" s="31">
        <v>276.9</v>
      </c>
      <c r="L61" s="31"/>
      <c r="M61" s="31">
        <v>276.9</v>
      </c>
      <c r="N61" s="33">
        <f t="shared" si="1"/>
        <v>-76.5728112626485</v>
      </c>
      <c r="O61" s="15" t="s">
        <v>159</v>
      </c>
    </row>
    <row r="62" s="1" customFormat="1" ht="25.05" customHeight="1" spans="1:15">
      <c r="A62" s="13">
        <v>56</v>
      </c>
      <c r="B62" s="18" t="s">
        <v>207</v>
      </c>
      <c r="C62" s="22" t="s">
        <v>208</v>
      </c>
      <c r="D62" s="20" t="s">
        <v>209</v>
      </c>
      <c r="E62" s="13" t="s">
        <v>46</v>
      </c>
      <c r="F62" s="13">
        <v>1</v>
      </c>
      <c r="G62" s="19" t="s">
        <v>203</v>
      </c>
      <c r="H62" s="19" t="str">
        <f t="shared" si="2"/>
        <v>2015-04-30</v>
      </c>
      <c r="I62" s="31">
        <v>3800</v>
      </c>
      <c r="J62" s="32">
        <v>0</v>
      </c>
      <c r="K62" s="31">
        <v>106.5</v>
      </c>
      <c r="L62" s="31"/>
      <c r="M62" s="31">
        <v>106.5</v>
      </c>
      <c r="N62" s="33"/>
      <c r="O62" s="15" t="s">
        <v>159</v>
      </c>
    </row>
    <row r="63" s="1" customFormat="1" ht="25.05" customHeight="1" spans="1:15">
      <c r="A63" s="13">
        <v>57</v>
      </c>
      <c r="B63" s="18" t="s">
        <v>210</v>
      </c>
      <c r="C63" s="22" t="s">
        <v>211</v>
      </c>
      <c r="D63" s="20" t="s">
        <v>212</v>
      </c>
      <c r="E63" s="13" t="s">
        <v>46</v>
      </c>
      <c r="F63" s="13">
        <v>1</v>
      </c>
      <c r="G63" s="19" t="s">
        <v>203</v>
      </c>
      <c r="H63" s="19" t="str">
        <f t="shared" si="2"/>
        <v>2015-04-30</v>
      </c>
      <c r="I63" s="31">
        <v>2200</v>
      </c>
      <c r="J63" s="32">
        <v>0</v>
      </c>
      <c r="K63" s="31">
        <v>85.2</v>
      </c>
      <c r="L63" s="31"/>
      <c r="M63" s="31">
        <v>85.2</v>
      </c>
      <c r="N63" s="33"/>
      <c r="O63" s="15" t="s">
        <v>159</v>
      </c>
    </row>
    <row r="64" s="1" customFormat="1" ht="25.05" customHeight="1" spans="1:15">
      <c r="A64" s="13">
        <v>58</v>
      </c>
      <c r="B64" s="18" t="s">
        <v>213</v>
      </c>
      <c r="C64" s="22" t="s">
        <v>211</v>
      </c>
      <c r="D64" s="20" t="s">
        <v>212</v>
      </c>
      <c r="E64" s="13" t="s">
        <v>46</v>
      </c>
      <c r="F64" s="13">
        <v>1</v>
      </c>
      <c r="G64" s="19" t="s">
        <v>203</v>
      </c>
      <c r="H64" s="19" t="str">
        <f t="shared" si="2"/>
        <v>2015-04-30</v>
      </c>
      <c r="I64" s="31">
        <v>2200</v>
      </c>
      <c r="J64" s="32">
        <v>0</v>
      </c>
      <c r="K64" s="31">
        <v>85.2</v>
      </c>
      <c r="L64" s="31"/>
      <c r="M64" s="31">
        <v>85.2</v>
      </c>
      <c r="N64" s="33"/>
      <c r="O64" s="15" t="s">
        <v>159</v>
      </c>
    </row>
    <row r="65" s="1" customFormat="1" ht="25.05" customHeight="1" spans="1:15">
      <c r="A65" s="13">
        <v>59</v>
      </c>
      <c r="B65" s="18" t="s">
        <v>214</v>
      </c>
      <c r="C65" s="22" t="s">
        <v>215</v>
      </c>
      <c r="D65" s="20" t="s">
        <v>216</v>
      </c>
      <c r="E65" s="13" t="s">
        <v>46</v>
      </c>
      <c r="F65" s="13">
        <v>1</v>
      </c>
      <c r="G65" s="19" t="s">
        <v>203</v>
      </c>
      <c r="H65" s="19" t="str">
        <f t="shared" si="2"/>
        <v>2015-04-30</v>
      </c>
      <c r="I65" s="31">
        <v>5650</v>
      </c>
      <c r="J65" s="32">
        <v>2385.49</v>
      </c>
      <c r="K65" s="31">
        <v>106.5</v>
      </c>
      <c r="L65" s="31"/>
      <c r="M65" s="31">
        <v>106.5</v>
      </c>
      <c r="N65" s="33">
        <f t="shared" si="1"/>
        <v>-95.5355084280378</v>
      </c>
      <c r="O65" s="15" t="s">
        <v>159</v>
      </c>
    </row>
    <row r="66" s="1" customFormat="1" ht="25.05" customHeight="1" spans="1:15">
      <c r="A66" s="13">
        <v>60</v>
      </c>
      <c r="B66" s="18" t="s">
        <v>217</v>
      </c>
      <c r="C66" s="22" t="s">
        <v>218</v>
      </c>
      <c r="D66" s="20" t="s">
        <v>219</v>
      </c>
      <c r="E66" s="13" t="s">
        <v>46</v>
      </c>
      <c r="F66" s="13">
        <v>1</v>
      </c>
      <c r="G66" s="19" t="s">
        <v>203</v>
      </c>
      <c r="H66" s="19" t="str">
        <f t="shared" si="2"/>
        <v>2015-04-30</v>
      </c>
      <c r="I66" s="31">
        <v>1150</v>
      </c>
      <c r="J66" s="32">
        <v>485.49</v>
      </c>
      <c r="K66" s="31">
        <v>89.46</v>
      </c>
      <c r="L66" s="31"/>
      <c r="M66" s="31">
        <v>89.46</v>
      </c>
      <c r="N66" s="33">
        <f t="shared" si="1"/>
        <v>-81.5732558858061</v>
      </c>
      <c r="O66" s="15" t="s">
        <v>159</v>
      </c>
    </row>
    <row r="67" s="1" customFormat="1" ht="25.05" customHeight="1" spans="1:15">
      <c r="A67" s="13">
        <v>61</v>
      </c>
      <c r="B67" s="18" t="s">
        <v>220</v>
      </c>
      <c r="C67" s="22" t="s">
        <v>218</v>
      </c>
      <c r="D67" s="20" t="s">
        <v>219</v>
      </c>
      <c r="E67" s="13" t="s">
        <v>46</v>
      </c>
      <c r="F67" s="13">
        <v>1</v>
      </c>
      <c r="G67" s="19" t="s">
        <v>203</v>
      </c>
      <c r="H67" s="19" t="str">
        <f t="shared" si="2"/>
        <v>2015-04-30</v>
      </c>
      <c r="I67" s="31">
        <v>1150</v>
      </c>
      <c r="J67" s="32">
        <v>485.49</v>
      </c>
      <c r="K67" s="31">
        <v>89.46</v>
      </c>
      <c r="L67" s="31"/>
      <c r="M67" s="31">
        <v>89.46</v>
      </c>
      <c r="N67" s="33">
        <f t="shared" si="1"/>
        <v>-81.5732558858061</v>
      </c>
      <c r="O67" s="15" t="s">
        <v>159</v>
      </c>
    </row>
    <row r="68" s="4" customFormat="1" ht="25.05" customHeight="1" spans="1:15">
      <c r="A68" s="38">
        <v>62</v>
      </c>
      <c r="B68" s="39" t="s">
        <v>221</v>
      </c>
      <c r="C68" s="40" t="s">
        <v>222</v>
      </c>
      <c r="D68" s="41" t="s">
        <v>223</v>
      </c>
      <c r="E68" s="38" t="s">
        <v>46</v>
      </c>
      <c r="F68" s="38">
        <v>1</v>
      </c>
      <c r="G68" s="42" t="s">
        <v>203</v>
      </c>
      <c r="H68" s="42" t="str">
        <f t="shared" si="2"/>
        <v>2015-04-30</v>
      </c>
      <c r="I68" s="43">
        <v>3600</v>
      </c>
      <c r="J68" s="44">
        <v>0</v>
      </c>
      <c r="K68" s="31">
        <v>0.213</v>
      </c>
      <c r="L68" s="43"/>
      <c r="M68" s="31">
        <v>0.213</v>
      </c>
      <c r="N68" s="33"/>
      <c r="O68" s="45" t="s">
        <v>159</v>
      </c>
    </row>
    <row r="69" s="1" customFormat="1" ht="25.05" customHeight="1" spans="1:15">
      <c r="A69" s="13">
        <v>63</v>
      </c>
      <c r="B69" s="18" t="s">
        <v>224</v>
      </c>
      <c r="C69" s="22" t="s">
        <v>225</v>
      </c>
      <c r="D69" s="20" t="s">
        <v>226</v>
      </c>
      <c r="E69" s="13" t="s">
        <v>46</v>
      </c>
      <c r="F69" s="13">
        <v>1</v>
      </c>
      <c r="G69" s="19" t="s">
        <v>203</v>
      </c>
      <c r="H69" s="19" t="str">
        <f t="shared" si="2"/>
        <v>2015-04-30</v>
      </c>
      <c r="I69" s="31">
        <v>2400</v>
      </c>
      <c r="J69" s="32">
        <v>1013.53</v>
      </c>
      <c r="K69" s="31">
        <v>159.75</v>
      </c>
      <c r="L69" s="31"/>
      <c r="M69" s="31">
        <v>159.75</v>
      </c>
      <c r="N69" s="33">
        <f t="shared" si="1"/>
        <v>-84.2382563910294</v>
      </c>
      <c r="O69" s="15" t="s">
        <v>159</v>
      </c>
    </row>
    <row r="70" s="1" customFormat="1" ht="25.05" customHeight="1" spans="1:15">
      <c r="A70" s="13">
        <v>64</v>
      </c>
      <c r="B70" s="18" t="s">
        <v>227</v>
      </c>
      <c r="C70" s="22" t="s">
        <v>228</v>
      </c>
      <c r="D70" s="20" t="s">
        <v>229</v>
      </c>
      <c r="E70" s="13" t="s">
        <v>46</v>
      </c>
      <c r="F70" s="13">
        <v>1</v>
      </c>
      <c r="G70" s="19" t="s">
        <v>203</v>
      </c>
      <c r="H70" s="19" t="str">
        <f t="shared" si="2"/>
        <v>2015-04-30</v>
      </c>
      <c r="I70" s="31">
        <v>1480</v>
      </c>
      <c r="J70" s="32">
        <v>625.02</v>
      </c>
      <c r="K70" s="31">
        <v>31.95</v>
      </c>
      <c r="L70" s="31"/>
      <c r="M70" s="31">
        <v>31.95</v>
      </c>
      <c r="N70" s="33">
        <f t="shared" si="1"/>
        <v>-94.8881635787655</v>
      </c>
      <c r="O70" s="15" t="s">
        <v>159</v>
      </c>
    </row>
    <row r="71" s="1" customFormat="1" ht="25.05" customHeight="1" spans="1:15">
      <c r="A71" s="13">
        <v>65</v>
      </c>
      <c r="B71" s="18" t="s">
        <v>230</v>
      </c>
      <c r="C71" s="22" t="s">
        <v>231</v>
      </c>
      <c r="D71" s="20" t="s">
        <v>232</v>
      </c>
      <c r="E71" s="13" t="s">
        <v>46</v>
      </c>
      <c r="F71" s="13">
        <v>1</v>
      </c>
      <c r="G71" s="19" t="s">
        <v>168</v>
      </c>
      <c r="H71" s="19" t="str">
        <f t="shared" si="2"/>
        <v>2015-04-28</v>
      </c>
      <c r="I71" s="31">
        <v>7200</v>
      </c>
      <c r="J71" s="32">
        <v>3040</v>
      </c>
      <c r="K71" s="31">
        <v>426</v>
      </c>
      <c r="L71" s="31"/>
      <c r="M71" s="31">
        <v>426</v>
      </c>
      <c r="N71" s="33">
        <f t="shared" si="1"/>
        <v>-85.9868421052632</v>
      </c>
      <c r="O71" s="15" t="s">
        <v>159</v>
      </c>
    </row>
    <row r="72" s="1" customFormat="1" ht="25.05" customHeight="1" spans="1:15">
      <c r="A72" s="13">
        <v>66</v>
      </c>
      <c r="B72" s="18" t="s">
        <v>233</v>
      </c>
      <c r="C72" s="22" t="s">
        <v>234</v>
      </c>
      <c r="D72" s="20" t="s">
        <v>235</v>
      </c>
      <c r="E72" s="13" t="s">
        <v>46</v>
      </c>
      <c r="F72" s="13">
        <v>1</v>
      </c>
      <c r="G72" s="19" t="s">
        <v>168</v>
      </c>
      <c r="H72" s="19" t="str">
        <f t="shared" ref="H72:H91" si="3">G72</f>
        <v>2015-04-28</v>
      </c>
      <c r="I72" s="31">
        <v>2850</v>
      </c>
      <c r="J72" s="32">
        <v>1203.53</v>
      </c>
      <c r="K72" s="31">
        <v>117.15</v>
      </c>
      <c r="L72" s="31"/>
      <c r="M72" s="31">
        <v>117.15</v>
      </c>
      <c r="N72" s="33">
        <f t="shared" ref="N72:N132" si="4">(M72-J72)/J72*100</f>
        <v>-90.2661337897684</v>
      </c>
      <c r="O72" s="15" t="s">
        <v>159</v>
      </c>
    </row>
    <row r="73" s="1" customFormat="1" ht="31.8" customHeight="1" spans="1:15">
      <c r="A73" s="13">
        <v>67</v>
      </c>
      <c r="B73" s="18" t="s">
        <v>236</v>
      </c>
      <c r="C73" s="22" t="s">
        <v>237</v>
      </c>
      <c r="D73" s="20" t="s">
        <v>238</v>
      </c>
      <c r="E73" s="13" t="s">
        <v>46</v>
      </c>
      <c r="F73" s="13">
        <v>1</v>
      </c>
      <c r="G73" s="19" t="s">
        <v>168</v>
      </c>
      <c r="H73" s="19" t="str">
        <f t="shared" si="3"/>
        <v>2015-04-28</v>
      </c>
      <c r="I73" s="31">
        <v>9800</v>
      </c>
      <c r="J73" s="32">
        <v>4138.04</v>
      </c>
      <c r="K73" s="31">
        <v>255.6</v>
      </c>
      <c r="L73" s="31"/>
      <c r="M73" s="31">
        <v>255.6</v>
      </c>
      <c r="N73" s="33">
        <f t="shared" si="4"/>
        <v>-93.8231626567167</v>
      </c>
      <c r="O73" s="15" t="s">
        <v>159</v>
      </c>
    </row>
    <row r="74" s="1" customFormat="1" ht="25.05" customHeight="1" spans="1:15">
      <c r="A74" s="13">
        <v>68</v>
      </c>
      <c r="B74" s="18" t="s">
        <v>239</v>
      </c>
      <c r="C74" s="22" t="s">
        <v>240</v>
      </c>
      <c r="D74" s="20" t="s">
        <v>241</v>
      </c>
      <c r="E74" s="13" t="s">
        <v>46</v>
      </c>
      <c r="F74" s="13">
        <v>1</v>
      </c>
      <c r="G74" s="19" t="s">
        <v>168</v>
      </c>
      <c r="H74" s="19" t="str">
        <f t="shared" si="3"/>
        <v>2015-04-28</v>
      </c>
      <c r="I74" s="31">
        <v>1050</v>
      </c>
      <c r="J74" s="32">
        <v>443.53</v>
      </c>
      <c r="K74" s="31">
        <v>21.3</v>
      </c>
      <c r="L74" s="31"/>
      <c r="M74" s="31">
        <v>21.3</v>
      </c>
      <c r="N74" s="33">
        <f t="shared" si="4"/>
        <v>-95.1976191013009</v>
      </c>
      <c r="O74" s="15" t="s">
        <v>159</v>
      </c>
    </row>
    <row r="75" s="1" customFormat="1" ht="25.05" customHeight="1" spans="1:15">
      <c r="A75" s="13">
        <v>69</v>
      </c>
      <c r="B75" s="18" t="s">
        <v>242</v>
      </c>
      <c r="C75" s="22" t="s">
        <v>243</v>
      </c>
      <c r="D75" s="20" t="s">
        <v>244</v>
      </c>
      <c r="E75" s="13" t="s">
        <v>46</v>
      </c>
      <c r="F75" s="13">
        <v>1</v>
      </c>
      <c r="G75" s="19" t="s">
        <v>168</v>
      </c>
      <c r="H75" s="19" t="str">
        <f t="shared" si="3"/>
        <v>2015-04-28</v>
      </c>
      <c r="I75" s="31">
        <v>4850</v>
      </c>
      <c r="J75" s="32">
        <v>2048.04</v>
      </c>
      <c r="K75" s="31">
        <v>106.5</v>
      </c>
      <c r="L75" s="31"/>
      <c r="M75" s="31">
        <v>106.5</v>
      </c>
      <c r="N75" s="33">
        <f t="shared" si="4"/>
        <v>-94.799906251831</v>
      </c>
      <c r="O75" s="15" t="s">
        <v>159</v>
      </c>
    </row>
    <row r="76" s="1" customFormat="1" ht="30.6" customHeight="1" spans="1:15">
      <c r="A76" s="13">
        <v>70</v>
      </c>
      <c r="B76" s="18" t="s">
        <v>245</v>
      </c>
      <c r="C76" s="21" t="s">
        <v>246</v>
      </c>
      <c r="D76" s="18" t="s">
        <v>247</v>
      </c>
      <c r="E76" s="13" t="s">
        <v>46</v>
      </c>
      <c r="F76" s="13">
        <v>1</v>
      </c>
      <c r="G76" s="19" t="s">
        <v>168</v>
      </c>
      <c r="H76" s="19" t="str">
        <f t="shared" si="3"/>
        <v>2015-04-28</v>
      </c>
      <c r="I76" s="31">
        <v>5200</v>
      </c>
      <c r="J76" s="32">
        <v>2195.49</v>
      </c>
      <c r="K76" s="31">
        <v>426</v>
      </c>
      <c r="L76" s="31"/>
      <c r="M76" s="31">
        <v>426</v>
      </c>
      <c r="N76" s="33">
        <f t="shared" si="4"/>
        <v>-80.5965866389735</v>
      </c>
      <c r="O76" s="15" t="s">
        <v>159</v>
      </c>
    </row>
    <row r="77" s="1" customFormat="1" ht="30" customHeight="1" spans="1:15">
      <c r="A77" s="13">
        <v>71</v>
      </c>
      <c r="B77" s="18" t="s">
        <v>248</v>
      </c>
      <c r="C77" s="21" t="s">
        <v>195</v>
      </c>
      <c r="D77" s="18" t="s">
        <v>196</v>
      </c>
      <c r="E77" s="13" t="s">
        <v>46</v>
      </c>
      <c r="F77" s="13">
        <v>1</v>
      </c>
      <c r="G77" s="19" t="s">
        <v>168</v>
      </c>
      <c r="H77" s="19" t="str">
        <f t="shared" si="3"/>
        <v>2015-04-28</v>
      </c>
      <c r="I77" s="31">
        <v>3500</v>
      </c>
      <c r="J77" s="32">
        <v>0</v>
      </c>
      <c r="K77" s="31">
        <v>21.3</v>
      </c>
      <c r="L77" s="31"/>
      <c r="M77" s="31">
        <v>21.3</v>
      </c>
      <c r="N77" s="33"/>
      <c r="O77" s="15" t="s">
        <v>159</v>
      </c>
    </row>
    <row r="78" s="1" customFormat="1" ht="19.95" customHeight="1" spans="1:15">
      <c r="A78" s="13">
        <v>72</v>
      </c>
      <c r="B78" s="18" t="s">
        <v>249</v>
      </c>
      <c r="C78" s="21" t="s">
        <v>250</v>
      </c>
      <c r="D78" s="18" t="s">
        <v>251</v>
      </c>
      <c r="E78" s="13" t="s">
        <v>46</v>
      </c>
      <c r="F78" s="13">
        <v>1</v>
      </c>
      <c r="G78" s="19" t="s">
        <v>168</v>
      </c>
      <c r="H78" s="19" t="str">
        <f t="shared" si="3"/>
        <v>2015-04-28</v>
      </c>
      <c r="I78" s="31">
        <v>9500</v>
      </c>
      <c r="J78" s="32">
        <v>4010.98</v>
      </c>
      <c r="K78" s="31">
        <v>208.74</v>
      </c>
      <c r="L78" s="31"/>
      <c r="M78" s="31">
        <v>208.74</v>
      </c>
      <c r="N78" s="33">
        <f t="shared" si="4"/>
        <v>-94.7957855686141</v>
      </c>
      <c r="O78" s="15" t="s">
        <v>159</v>
      </c>
    </row>
    <row r="79" s="1" customFormat="1" ht="27" customHeight="1" spans="1:15">
      <c r="A79" s="13">
        <v>73</v>
      </c>
      <c r="B79" s="18" t="s">
        <v>252</v>
      </c>
      <c r="C79" s="21" t="s">
        <v>253</v>
      </c>
      <c r="D79" s="18" t="s">
        <v>187</v>
      </c>
      <c r="E79" s="13" t="s">
        <v>46</v>
      </c>
      <c r="F79" s="13">
        <v>1</v>
      </c>
      <c r="G79" s="19" t="s">
        <v>168</v>
      </c>
      <c r="H79" s="19" t="str">
        <f t="shared" si="3"/>
        <v>2015-04-28</v>
      </c>
      <c r="I79" s="31">
        <v>5800</v>
      </c>
      <c r="J79" s="32">
        <v>2449.02</v>
      </c>
      <c r="K79" s="31">
        <v>213</v>
      </c>
      <c r="L79" s="31"/>
      <c r="M79" s="31">
        <v>213</v>
      </c>
      <c r="N79" s="33">
        <f t="shared" si="4"/>
        <v>-91.3026435063821</v>
      </c>
      <c r="O79" s="15" t="s">
        <v>159</v>
      </c>
    </row>
    <row r="80" s="1" customFormat="1" ht="30" customHeight="1" spans="1:15">
      <c r="A80" s="13">
        <v>74</v>
      </c>
      <c r="B80" s="18" t="s">
        <v>254</v>
      </c>
      <c r="C80" s="21" t="s">
        <v>195</v>
      </c>
      <c r="D80" s="18" t="s">
        <v>255</v>
      </c>
      <c r="E80" s="13" t="s">
        <v>46</v>
      </c>
      <c r="F80" s="13">
        <v>1</v>
      </c>
      <c r="G80" s="19" t="s">
        <v>168</v>
      </c>
      <c r="H80" s="19" t="str">
        <f t="shared" si="3"/>
        <v>2015-04-28</v>
      </c>
      <c r="I80" s="31">
        <v>2800</v>
      </c>
      <c r="J80" s="32">
        <v>0</v>
      </c>
      <c r="K80" s="31">
        <v>21.3</v>
      </c>
      <c r="L80" s="31"/>
      <c r="M80" s="31">
        <v>21.3</v>
      </c>
      <c r="N80" s="33"/>
      <c r="O80" s="15" t="s">
        <v>159</v>
      </c>
    </row>
    <row r="81" s="1" customFormat="1" ht="25.05" customHeight="1" spans="1:15">
      <c r="A81" s="13">
        <v>75</v>
      </c>
      <c r="B81" s="18" t="s">
        <v>256</v>
      </c>
      <c r="C81" s="21" t="s">
        <v>257</v>
      </c>
      <c r="D81" s="18" t="s">
        <v>258</v>
      </c>
      <c r="E81" s="13" t="s">
        <v>46</v>
      </c>
      <c r="F81" s="13">
        <v>1</v>
      </c>
      <c r="G81" s="19" t="s">
        <v>168</v>
      </c>
      <c r="H81" s="19" t="str">
        <f t="shared" si="3"/>
        <v>2015-04-28</v>
      </c>
      <c r="I81" s="31">
        <v>700</v>
      </c>
      <c r="J81" s="32">
        <v>295.49</v>
      </c>
      <c r="K81" s="31">
        <v>10.65</v>
      </c>
      <c r="L81" s="31"/>
      <c r="M81" s="31">
        <v>10.65</v>
      </c>
      <c r="N81" s="33">
        <f t="shared" si="4"/>
        <v>-96.3958171173305</v>
      </c>
      <c r="O81" s="15" t="s">
        <v>159</v>
      </c>
    </row>
    <row r="82" s="1" customFormat="1" ht="25.05" customHeight="1" spans="1:15">
      <c r="A82" s="13">
        <v>76</v>
      </c>
      <c r="B82" s="18" t="s">
        <v>259</v>
      </c>
      <c r="C82" s="21" t="s">
        <v>222</v>
      </c>
      <c r="D82" s="18" t="s">
        <v>223</v>
      </c>
      <c r="E82" s="13" t="s">
        <v>46</v>
      </c>
      <c r="F82" s="13">
        <v>1</v>
      </c>
      <c r="G82" s="19" t="s">
        <v>168</v>
      </c>
      <c r="H82" s="19" t="str">
        <f t="shared" si="3"/>
        <v>2015-04-28</v>
      </c>
      <c r="I82" s="31">
        <v>3600</v>
      </c>
      <c r="J82" s="32">
        <v>480</v>
      </c>
      <c r="K82" s="31">
        <v>0.213</v>
      </c>
      <c r="L82" s="31"/>
      <c r="M82" s="31">
        <v>0.213</v>
      </c>
      <c r="N82" s="33">
        <f t="shared" si="4"/>
        <v>-99.955625</v>
      </c>
      <c r="O82" s="15" t="s">
        <v>159</v>
      </c>
    </row>
    <row r="83" s="1" customFormat="1" ht="25.05" customHeight="1" spans="1:15">
      <c r="A83" s="13">
        <v>77</v>
      </c>
      <c r="B83" s="18" t="s">
        <v>260</v>
      </c>
      <c r="C83" s="21" t="s">
        <v>261</v>
      </c>
      <c r="D83" s="18" t="s">
        <v>262</v>
      </c>
      <c r="E83" s="13" t="s">
        <v>79</v>
      </c>
      <c r="F83" s="13">
        <v>1</v>
      </c>
      <c r="G83" s="19" t="s">
        <v>168</v>
      </c>
      <c r="H83" s="19" t="str">
        <f t="shared" si="3"/>
        <v>2015-04-28</v>
      </c>
      <c r="I83" s="31">
        <v>1500</v>
      </c>
      <c r="J83" s="32">
        <v>633.53</v>
      </c>
      <c r="K83" s="31">
        <v>53.25</v>
      </c>
      <c r="L83" s="31"/>
      <c r="M83" s="31">
        <v>53.25</v>
      </c>
      <c r="N83" s="33">
        <f t="shared" si="4"/>
        <v>-91.5947153252411</v>
      </c>
      <c r="O83" s="15" t="s">
        <v>159</v>
      </c>
    </row>
    <row r="84" s="1" customFormat="1" ht="25.05" customHeight="1" spans="1:15">
      <c r="A84" s="13">
        <v>78</v>
      </c>
      <c r="B84" s="18" t="s">
        <v>263</v>
      </c>
      <c r="C84" s="21" t="s">
        <v>264</v>
      </c>
      <c r="D84" s="18" t="s">
        <v>265</v>
      </c>
      <c r="E84" s="13" t="s">
        <v>46</v>
      </c>
      <c r="F84" s="13">
        <v>1</v>
      </c>
      <c r="G84" s="19" t="s">
        <v>168</v>
      </c>
      <c r="H84" s="19" t="str">
        <f t="shared" si="3"/>
        <v>2015-04-28</v>
      </c>
      <c r="I84" s="31">
        <v>820</v>
      </c>
      <c r="J84" s="32">
        <v>0</v>
      </c>
      <c r="K84" s="31">
        <v>10.65</v>
      </c>
      <c r="L84" s="31"/>
      <c r="M84" s="31">
        <v>10.65</v>
      </c>
      <c r="N84" s="33"/>
      <c r="O84" s="15" t="s">
        <v>159</v>
      </c>
    </row>
    <row r="85" s="1" customFormat="1" ht="25.05" customHeight="1" spans="1:15">
      <c r="A85" s="13">
        <v>79</v>
      </c>
      <c r="B85" s="18" t="s">
        <v>266</v>
      </c>
      <c r="C85" s="21" t="s">
        <v>267</v>
      </c>
      <c r="D85" s="18" t="s">
        <v>268</v>
      </c>
      <c r="E85" s="13" t="s">
        <v>79</v>
      </c>
      <c r="F85" s="13">
        <v>1</v>
      </c>
      <c r="G85" s="19" t="s">
        <v>168</v>
      </c>
      <c r="H85" s="19" t="str">
        <f t="shared" si="3"/>
        <v>2015-04-28</v>
      </c>
      <c r="I85" s="31">
        <v>560</v>
      </c>
      <c r="J85" s="32">
        <v>236.51</v>
      </c>
      <c r="K85" s="31">
        <v>0</v>
      </c>
      <c r="L85" s="31"/>
      <c r="M85" s="31">
        <v>0</v>
      </c>
      <c r="N85" s="33"/>
      <c r="O85" s="15" t="s">
        <v>159</v>
      </c>
    </row>
    <row r="86" s="1" customFormat="1" ht="25.05" customHeight="1" spans="1:15">
      <c r="A86" s="13">
        <v>80</v>
      </c>
      <c r="B86" s="18">
        <v>2015000029</v>
      </c>
      <c r="C86" s="21" t="s">
        <v>269</v>
      </c>
      <c r="D86" s="18" t="s">
        <v>270</v>
      </c>
      <c r="E86" s="13" t="s">
        <v>79</v>
      </c>
      <c r="F86" s="13">
        <v>1</v>
      </c>
      <c r="G86" s="19" t="s">
        <v>168</v>
      </c>
      <c r="H86" s="19" t="str">
        <f t="shared" si="3"/>
        <v>2015-04-28</v>
      </c>
      <c r="I86" s="31">
        <v>1100</v>
      </c>
      <c r="J86" s="32">
        <v>464.51</v>
      </c>
      <c r="K86" s="31">
        <v>0</v>
      </c>
      <c r="L86" s="31"/>
      <c r="M86" s="31">
        <v>0</v>
      </c>
      <c r="N86" s="33"/>
      <c r="O86" s="15" t="s">
        <v>159</v>
      </c>
    </row>
    <row r="87" s="1" customFormat="1" ht="25.05" customHeight="1" spans="1:15">
      <c r="A87" s="13">
        <v>81</v>
      </c>
      <c r="B87" s="18">
        <v>2015000028</v>
      </c>
      <c r="C87" s="21" t="s">
        <v>269</v>
      </c>
      <c r="D87" s="18" t="s">
        <v>270</v>
      </c>
      <c r="E87" s="13" t="s">
        <v>79</v>
      </c>
      <c r="F87" s="13">
        <v>1</v>
      </c>
      <c r="G87" s="19" t="s">
        <v>168</v>
      </c>
      <c r="H87" s="19" t="str">
        <f t="shared" si="3"/>
        <v>2015-04-28</v>
      </c>
      <c r="I87" s="31">
        <v>1100</v>
      </c>
      <c r="J87" s="32">
        <v>464.51</v>
      </c>
      <c r="K87" s="31">
        <v>0</v>
      </c>
      <c r="L87" s="31"/>
      <c r="M87" s="31">
        <v>0</v>
      </c>
      <c r="N87" s="33"/>
      <c r="O87" s="15" t="s">
        <v>159</v>
      </c>
    </row>
    <row r="88" s="1" customFormat="1" ht="25.05" customHeight="1" spans="1:15">
      <c r="A88" s="13">
        <v>82</v>
      </c>
      <c r="B88" s="18" t="s">
        <v>271</v>
      </c>
      <c r="C88" s="21" t="s">
        <v>272</v>
      </c>
      <c r="D88" s="18" t="s">
        <v>273</v>
      </c>
      <c r="E88" s="13" t="s">
        <v>46</v>
      </c>
      <c r="F88" s="13">
        <v>1</v>
      </c>
      <c r="G88" s="19" t="s">
        <v>274</v>
      </c>
      <c r="H88" s="19" t="str">
        <f t="shared" si="3"/>
        <v>2014-05-30</v>
      </c>
      <c r="I88" s="31">
        <v>6300</v>
      </c>
      <c r="J88" s="32">
        <v>0</v>
      </c>
      <c r="K88" s="31">
        <v>106.5</v>
      </c>
      <c r="L88" s="31"/>
      <c r="M88" s="31">
        <v>106.5</v>
      </c>
      <c r="N88" s="33"/>
      <c r="O88" s="15" t="s">
        <v>159</v>
      </c>
    </row>
    <row r="89" s="1" customFormat="1" ht="25.05" customHeight="1" spans="1:15">
      <c r="A89" s="13">
        <v>83</v>
      </c>
      <c r="B89" s="18" t="s">
        <v>275</v>
      </c>
      <c r="C89" s="21" t="s">
        <v>276</v>
      </c>
      <c r="D89" s="18" t="s">
        <v>277</v>
      </c>
      <c r="E89" s="13" t="s">
        <v>46</v>
      </c>
      <c r="F89" s="13">
        <v>1</v>
      </c>
      <c r="G89" s="19" t="s">
        <v>278</v>
      </c>
      <c r="H89" s="19" t="str">
        <f t="shared" si="3"/>
        <v>2014-03-25</v>
      </c>
      <c r="I89" s="31">
        <v>2520</v>
      </c>
      <c r="J89" s="32">
        <v>0</v>
      </c>
      <c r="K89" s="31">
        <v>4.26</v>
      </c>
      <c r="L89" s="31"/>
      <c r="M89" s="31">
        <v>4.26</v>
      </c>
      <c r="N89" s="33"/>
      <c r="O89" s="15" t="s">
        <v>159</v>
      </c>
    </row>
    <row r="90" s="1" customFormat="1" ht="25.05" customHeight="1" spans="1:15">
      <c r="A90" s="13">
        <v>84</v>
      </c>
      <c r="B90" s="18" t="s">
        <v>279</v>
      </c>
      <c r="C90" s="21" t="s">
        <v>82</v>
      </c>
      <c r="D90" s="18" t="s">
        <v>91</v>
      </c>
      <c r="E90" s="13" t="s">
        <v>46</v>
      </c>
      <c r="F90" s="13">
        <v>1</v>
      </c>
      <c r="G90" s="19" t="s">
        <v>280</v>
      </c>
      <c r="H90" s="19" t="str">
        <f t="shared" si="3"/>
        <v>2012-10-25</v>
      </c>
      <c r="I90" s="31">
        <v>4910</v>
      </c>
      <c r="J90" s="32">
        <v>0</v>
      </c>
      <c r="K90" s="31">
        <v>260</v>
      </c>
      <c r="L90" s="31"/>
      <c r="M90" s="31">
        <v>260</v>
      </c>
      <c r="N90" s="33"/>
      <c r="O90" s="15" t="s">
        <v>159</v>
      </c>
    </row>
    <row r="91" s="1" customFormat="1" ht="25.05" customHeight="1" spans="1:15">
      <c r="A91" s="13">
        <v>85</v>
      </c>
      <c r="B91" s="18" t="s">
        <v>281</v>
      </c>
      <c r="C91" s="21" t="s">
        <v>282</v>
      </c>
      <c r="D91" s="18" t="s">
        <v>283</v>
      </c>
      <c r="E91" s="13" t="s">
        <v>79</v>
      </c>
      <c r="F91" s="13">
        <v>1</v>
      </c>
      <c r="G91" s="19" t="s">
        <v>280</v>
      </c>
      <c r="H91" s="19" t="str">
        <f t="shared" si="3"/>
        <v>2012-10-25</v>
      </c>
      <c r="I91" s="31">
        <v>480</v>
      </c>
      <c r="J91" s="32">
        <v>122.47</v>
      </c>
      <c r="K91" s="31">
        <v>0</v>
      </c>
      <c r="L91" s="31"/>
      <c r="M91" s="31">
        <v>0</v>
      </c>
      <c r="N91" s="33"/>
      <c r="O91" s="15" t="s">
        <v>159</v>
      </c>
    </row>
    <row r="92" s="1" customFormat="1" ht="25.05" customHeight="1" spans="1:15">
      <c r="A92" s="13">
        <v>86</v>
      </c>
      <c r="B92" s="18" t="s">
        <v>284</v>
      </c>
      <c r="C92" s="21" t="s">
        <v>285</v>
      </c>
      <c r="D92" s="18" t="s">
        <v>57</v>
      </c>
      <c r="E92" s="13" t="s">
        <v>79</v>
      </c>
      <c r="F92" s="13">
        <v>1</v>
      </c>
      <c r="G92" s="19" t="s">
        <v>286</v>
      </c>
      <c r="H92" s="19" t="s">
        <v>286</v>
      </c>
      <c r="I92" s="31">
        <v>595</v>
      </c>
      <c r="J92" s="32">
        <v>29.49</v>
      </c>
      <c r="K92" s="31">
        <v>0</v>
      </c>
      <c r="L92" s="31"/>
      <c r="M92" s="31">
        <v>0</v>
      </c>
      <c r="N92" s="33"/>
      <c r="O92" s="15" t="s">
        <v>159</v>
      </c>
    </row>
    <row r="93" s="1" customFormat="1" ht="25.05" customHeight="1" spans="1:15">
      <c r="A93" s="13">
        <v>87</v>
      </c>
      <c r="B93" s="18" t="s">
        <v>287</v>
      </c>
      <c r="C93" s="21" t="s">
        <v>285</v>
      </c>
      <c r="D93" s="18" t="s">
        <v>57</v>
      </c>
      <c r="E93" s="13" t="s">
        <v>79</v>
      </c>
      <c r="F93" s="13">
        <v>1</v>
      </c>
      <c r="G93" s="19" t="s">
        <v>286</v>
      </c>
      <c r="H93" s="19" t="s">
        <v>286</v>
      </c>
      <c r="I93" s="31">
        <v>595</v>
      </c>
      <c r="J93" s="32">
        <v>29.49</v>
      </c>
      <c r="K93" s="31">
        <v>0</v>
      </c>
      <c r="L93" s="31"/>
      <c r="M93" s="31">
        <v>0</v>
      </c>
      <c r="N93" s="33"/>
      <c r="O93" s="15" t="s">
        <v>159</v>
      </c>
    </row>
    <row r="94" s="1" customFormat="1" ht="25.05" customHeight="1" spans="1:15">
      <c r="A94" s="13">
        <v>88</v>
      </c>
      <c r="B94" s="18" t="s">
        <v>288</v>
      </c>
      <c r="C94" s="21" t="s">
        <v>285</v>
      </c>
      <c r="D94" s="18" t="s">
        <v>57</v>
      </c>
      <c r="E94" s="13" t="s">
        <v>79</v>
      </c>
      <c r="F94" s="13">
        <v>1</v>
      </c>
      <c r="G94" s="19" t="s">
        <v>286</v>
      </c>
      <c r="H94" s="19" t="s">
        <v>286</v>
      </c>
      <c r="I94" s="31">
        <v>595</v>
      </c>
      <c r="J94" s="32">
        <v>29.49</v>
      </c>
      <c r="K94" s="31">
        <v>0</v>
      </c>
      <c r="L94" s="31"/>
      <c r="M94" s="31">
        <v>0</v>
      </c>
      <c r="N94" s="33"/>
      <c r="O94" s="15" t="s">
        <v>159</v>
      </c>
    </row>
    <row r="95" s="1" customFormat="1" ht="25.05" customHeight="1" spans="1:15">
      <c r="A95" s="13">
        <v>89</v>
      </c>
      <c r="B95" s="18" t="s">
        <v>289</v>
      </c>
      <c r="C95" s="21" t="s">
        <v>285</v>
      </c>
      <c r="D95" s="18" t="s">
        <v>57</v>
      </c>
      <c r="E95" s="13" t="s">
        <v>79</v>
      </c>
      <c r="F95" s="13">
        <v>1</v>
      </c>
      <c r="G95" s="19" t="s">
        <v>286</v>
      </c>
      <c r="H95" s="19" t="s">
        <v>286</v>
      </c>
      <c r="I95" s="31">
        <v>595</v>
      </c>
      <c r="J95" s="32">
        <v>29.49</v>
      </c>
      <c r="K95" s="31">
        <v>0</v>
      </c>
      <c r="L95" s="31"/>
      <c r="M95" s="31">
        <v>0</v>
      </c>
      <c r="N95" s="33"/>
      <c r="O95" s="15" t="s">
        <v>159</v>
      </c>
    </row>
    <row r="96" s="1" customFormat="1" ht="25.05" customHeight="1" spans="1:15">
      <c r="A96" s="13">
        <v>90</v>
      </c>
      <c r="B96" s="18" t="s">
        <v>290</v>
      </c>
      <c r="C96" s="21" t="s">
        <v>285</v>
      </c>
      <c r="D96" s="18" t="s">
        <v>57</v>
      </c>
      <c r="E96" s="13" t="s">
        <v>79</v>
      </c>
      <c r="F96" s="13">
        <v>1</v>
      </c>
      <c r="G96" s="19" t="s">
        <v>286</v>
      </c>
      <c r="H96" s="19" t="s">
        <v>286</v>
      </c>
      <c r="I96" s="31">
        <v>595</v>
      </c>
      <c r="J96" s="32">
        <v>29.49</v>
      </c>
      <c r="K96" s="31">
        <v>0</v>
      </c>
      <c r="L96" s="31"/>
      <c r="M96" s="31">
        <v>0</v>
      </c>
      <c r="N96" s="33"/>
      <c r="O96" s="15" t="s">
        <v>159</v>
      </c>
    </row>
    <row r="97" s="1" customFormat="1" ht="25.05" customHeight="1" spans="1:15">
      <c r="A97" s="13">
        <v>91</v>
      </c>
      <c r="B97" s="18" t="s">
        <v>291</v>
      </c>
      <c r="C97" s="21" t="s">
        <v>285</v>
      </c>
      <c r="D97" s="18" t="s">
        <v>57</v>
      </c>
      <c r="E97" s="13" t="s">
        <v>79</v>
      </c>
      <c r="F97" s="13">
        <v>1</v>
      </c>
      <c r="G97" s="19" t="s">
        <v>286</v>
      </c>
      <c r="H97" s="19" t="s">
        <v>286</v>
      </c>
      <c r="I97" s="31">
        <v>595</v>
      </c>
      <c r="J97" s="32">
        <v>29.49</v>
      </c>
      <c r="K97" s="31">
        <v>0</v>
      </c>
      <c r="L97" s="31"/>
      <c r="M97" s="31">
        <v>0</v>
      </c>
      <c r="N97" s="33"/>
      <c r="O97" s="15" t="s">
        <v>159</v>
      </c>
    </row>
    <row r="98" s="1" customFormat="1" ht="25.05" customHeight="1" spans="1:15">
      <c r="A98" s="13">
        <v>92</v>
      </c>
      <c r="B98" s="18" t="s">
        <v>292</v>
      </c>
      <c r="C98" s="21" t="s">
        <v>285</v>
      </c>
      <c r="D98" s="18" t="s">
        <v>57</v>
      </c>
      <c r="E98" s="13" t="s">
        <v>79</v>
      </c>
      <c r="F98" s="13">
        <v>1</v>
      </c>
      <c r="G98" s="19" t="s">
        <v>286</v>
      </c>
      <c r="H98" s="19" t="s">
        <v>286</v>
      </c>
      <c r="I98" s="31">
        <v>595</v>
      </c>
      <c r="J98" s="32">
        <v>29.49</v>
      </c>
      <c r="K98" s="31">
        <v>0</v>
      </c>
      <c r="L98" s="31"/>
      <c r="M98" s="31">
        <v>0</v>
      </c>
      <c r="N98" s="33"/>
      <c r="O98" s="15" t="s">
        <v>159</v>
      </c>
    </row>
    <row r="99" s="1" customFormat="1" ht="25.05" customHeight="1" spans="1:15">
      <c r="A99" s="13">
        <v>93</v>
      </c>
      <c r="B99" s="18" t="s">
        <v>293</v>
      </c>
      <c r="C99" s="21" t="s">
        <v>285</v>
      </c>
      <c r="D99" s="18" t="s">
        <v>57</v>
      </c>
      <c r="E99" s="13" t="s">
        <v>79</v>
      </c>
      <c r="F99" s="13">
        <v>1</v>
      </c>
      <c r="G99" s="19" t="s">
        <v>286</v>
      </c>
      <c r="H99" s="19" t="s">
        <v>286</v>
      </c>
      <c r="I99" s="31">
        <v>595</v>
      </c>
      <c r="J99" s="32">
        <v>29.49</v>
      </c>
      <c r="K99" s="31">
        <v>0</v>
      </c>
      <c r="L99" s="31"/>
      <c r="M99" s="31">
        <v>0</v>
      </c>
      <c r="N99" s="33"/>
      <c r="O99" s="15" t="s">
        <v>159</v>
      </c>
    </row>
    <row r="100" s="1" customFormat="1" ht="25.05" customHeight="1" spans="1:15">
      <c r="A100" s="13">
        <v>94</v>
      </c>
      <c r="B100" s="18" t="s">
        <v>294</v>
      </c>
      <c r="C100" s="21" t="s">
        <v>285</v>
      </c>
      <c r="D100" s="18" t="s">
        <v>57</v>
      </c>
      <c r="E100" s="13" t="s">
        <v>79</v>
      </c>
      <c r="F100" s="13">
        <v>1</v>
      </c>
      <c r="G100" s="19" t="s">
        <v>286</v>
      </c>
      <c r="H100" s="19" t="s">
        <v>286</v>
      </c>
      <c r="I100" s="31">
        <v>595</v>
      </c>
      <c r="J100" s="32">
        <v>29.49</v>
      </c>
      <c r="K100" s="31">
        <v>0</v>
      </c>
      <c r="L100" s="31"/>
      <c r="M100" s="31">
        <v>0</v>
      </c>
      <c r="N100" s="33"/>
      <c r="O100" s="15" t="s">
        <v>159</v>
      </c>
    </row>
    <row r="101" s="1" customFormat="1" ht="25.05" customHeight="1" spans="1:15">
      <c r="A101" s="13">
        <v>95</v>
      </c>
      <c r="B101" s="18" t="s">
        <v>295</v>
      </c>
      <c r="C101" s="21" t="s">
        <v>285</v>
      </c>
      <c r="D101" s="18" t="s">
        <v>57</v>
      </c>
      <c r="E101" s="13" t="s">
        <v>79</v>
      </c>
      <c r="F101" s="13">
        <v>1</v>
      </c>
      <c r="G101" s="19" t="s">
        <v>286</v>
      </c>
      <c r="H101" s="19" t="s">
        <v>286</v>
      </c>
      <c r="I101" s="31">
        <v>595</v>
      </c>
      <c r="J101" s="32">
        <v>29.49</v>
      </c>
      <c r="K101" s="31">
        <v>0</v>
      </c>
      <c r="L101" s="31"/>
      <c r="M101" s="31">
        <v>0</v>
      </c>
      <c r="N101" s="33"/>
      <c r="O101" s="15" t="s">
        <v>159</v>
      </c>
    </row>
    <row r="102" s="1" customFormat="1" ht="25.05" customHeight="1" spans="1:15">
      <c r="A102" s="13">
        <v>96</v>
      </c>
      <c r="B102" s="18" t="s">
        <v>296</v>
      </c>
      <c r="C102" s="21" t="s">
        <v>285</v>
      </c>
      <c r="D102" s="18" t="s">
        <v>57</v>
      </c>
      <c r="E102" s="13" t="s">
        <v>79</v>
      </c>
      <c r="F102" s="13">
        <v>1</v>
      </c>
      <c r="G102" s="19" t="s">
        <v>286</v>
      </c>
      <c r="H102" s="19" t="s">
        <v>286</v>
      </c>
      <c r="I102" s="31">
        <v>595</v>
      </c>
      <c r="J102" s="32">
        <v>29.49</v>
      </c>
      <c r="K102" s="31">
        <v>0</v>
      </c>
      <c r="L102" s="31"/>
      <c r="M102" s="31">
        <v>0</v>
      </c>
      <c r="N102" s="33"/>
      <c r="O102" s="15" t="s">
        <v>159</v>
      </c>
    </row>
    <row r="103" s="1" customFormat="1" ht="25.05" customHeight="1" spans="1:15">
      <c r="A103" s="13">
        <v>97</v>
      </c>
      <c r="B103" s="18" t="s">
        <v>297</v>
      </c>
      <c r="C103" s="21" t="s">
        <v>285</v>
      </c>
      <c r="D103" s="18" t="s">
        <v>57</v>
      </c>
      <c r="E103" s="13" t="s">
        <v>79</v>
      </c>
      <c r="F103" s="13">
        <v>1</v>
      </c>
      <c r="G103" s="19" t="s">
        <v>286</v>
      </c>
      <c r="H103" s="19" t="s">
        <v>286</v>
      </c>
      <c r="I103" s="31">
        <v>595</v>
      </c>
      <c r="J103" s="32">
        <v>29.49</v>
      </c>
      <c r="K103" s="31">
        <v>0</v>
      </c>
      <c r="L103" s="31"/>
      <c r="M103" s="31">
        <v>0</v>
      </c>
      <c r="N103" s="33"/>
      <c r="O103" s="15" t="s">
        <v>159</v>
      </c>
    </row>
    <row r="104" s="1" customFormat="1" ht="25.05" customHeight="1" spans="1:15">
      <c r="A104" s="13">
        <v>98</v>
      </c>
      <c r="B104" s="18" t="s">
        <v>298</v>
      </c>
      <c r="C104" s="21" t="s">
        <v>285</v>
      </c>
      <c r="D104" s="18" t="s">
        <v>57</v>
      </c>
      <c r="E104" s="13" t="s">
        <v>79</v>
      </c>
      <c r="F104" s="13">
        <v>1</v>
      </c>
      <c r="G104" s="19" t="s">
        <v>286</v>
      </c>
      <c r="H104" s="19" t="s">
        <v>286</v>
      </c>
      <c r="I104" s="31">
        <v>595</v>
      </c>
      <c r="J104" s="32">
        <v>29.49</v>
      </c>
      <c r="K104" s="31">
        <v>0</v>
      </c>
      <c r="L104" s="31"/>
      <c r="M104" s="31">
        <v>0</v>
      </c>
      <c r="N104" s="33"/>
      <c r="O104" s="15" t="s">
        <v>159</v>
      </c>
    </row>
    <row r="105" s="1" customFormat="1" ht="25.05" customHeight="1" spans="1:15">
      <c r="A105" s="13">
        <v>99</v>
      </c>
      <c r="B105" s="18" t="s">
        <v>299</v>
      </c>
      <c r="C105" s="21" t="s">
        <v>285</v>
      </c>
      <c r="D105" s="18" t="s">
        <v>57</v>
      </c>
      <c r="E105" s="13" t="s">
        <v>79</v>
      </c>
      <c r="F105" s="13">
        <v>1</v>
      </c>
      <c r="G105" s="19" t="s">
        <v>286</v>
      </c>
      <c r="H105" s="19" t="s">
        <v>286</v>
      </c>
      <c r="I105" s="31">
        <v>595</v>
      </c>
      <c r="J105" s="32">
        <v>29.49</v>
      </c>
      <c r="K105" s="31">
        <v>0</v>
      </c>
      <c r="L105" s="31"/>
      <c r="M105" s="31">
        <v>0</v>
      </c>
      <c r="N105" s="33"/>
      <c r="O105" s="15" t="s">
        <v>159</v>
      </c>
    </row>
    <row r="106" s="1" customFormat="1" ht="25.05" customHeight="1" spans="1:15">
      <c r="A106" s="13">
        <v>100</v>
      </c>
      <c r="B106" s="18" t="s">
        <v>300</v>
      </c>
      <c r="C106" s="21" t="s">
        <v>285</v>
      </c>
      <c r="D106" s="18" t="s">
        <v>57</v>
      </c>
      <c r="E106" s="13" t="s">
        <v>79</v>
      </c>
      <c r="F106" s="13">
        <v>1</v>
      </c>
      <c r="G106" s="19" t="s">
        <v>286</v>
      </c>
      <c r="H106" s="19" t="s">
        <v>286</v>
      </c>
      <c r="I106" s="31">
        <v>595</v>
      </c>
      <c r="J106" s="32">
        <v>29.49</v>
      </c>
      <c r="K106" s="31">
        <v>0</v>
      </c>
      <c r="L106" s="31"/>
      <c r="M106" s="31">
        <v>0</v>
      </c>
      <c r="N106" s="33"/>
      <c r="O106" s="15" t="s">
        <v>159</v>
      </c>
    </row>
    <row r="107" s="1" customFormat="1" ht="25.05" customHeight="1" spans="1:15">
      <c r="A107" s="13">
        <v>101</v>
      </c>
      <c r="B107" s="18" t="s">
        <v>301</v>
      </c>
      <c r="C107" s="21" t="s">
        <v>285</v>
      </c>
      <c r="D107" s="18" t="s">
        <v>57</v>
      </c>
      <c r="E107" s="13" t="s">
        <v>79</v>
      </c>
      <c r="F107" s="13">
        <v>1</v>
      </c>
      <c r="G107" s="19" t="s">
        <v>286</v>
      </c>
      <c r="H107" s="19" t="s">
        <v>286</v>
      </c>
      <c r="I107" s="31">
        <v>595</v>
      </c>
      <c r="J107" s="32">
        <v>29.49</v>
      </c>
      <c r="K107" s="31">
        <v>0</v>
      </c>
      <c r="L107" s="31"/>
      <c r="M107" s="31">
        <v>0</v>
      </c>
      <c r="N107" s="33"/>
      <c r="O107" s="15" t="s">
        <v>159</v>
      </c>
    </row>
    <row r="108" s="1" customFormat="1" ht="25.05" customHeight="1" spans="1:15">
      <c r="A108" s="13">
        <v>102</v>
      </c>
      <c r="B108" s="18" t="s">
        <v>302</v>
      </c>
      <c r="C108" s="21" t="s">
        <v>285</v>
      </c>
      <c r="D108" s="18" t="s">
        <v>57</v>
      </c>
      <c r="E108" s="13" t="s">
        <v>79</v>
      </c>
      <c r="F108" s="13">
        <v>1</v>
      </c>
      <c r="G108" s="19" t="s">
        <v>286</v>
      </c>
      <c r="H108" s="19" t="s">
        <v>286</v>
      </c>
      <c r="I108" s="31">
        <v>595</v>
      </c>
      <c r="J108" s="32">
        <v>29.49</v>
      </c>
      <c r="K108" s="31">
        <v>0</v>
      </c>
      <c r="L108" s="31"/>
      <c r="M108" s="31">
        <v>0</v>
      </c>
      <c r="N108" s="33"/>
      <c r="O108" s="15" t="s">
        <v>159</v>
      </c>
    </row>
    <row r="109" s="1" customFormat="1" ht="25.05" customHeight="1" spans="1:15">
      <c r="A109" s="13">
        <v>103</v>
      </c>
      <c r="B109" s="18" t="s">
        <v>303</v>
      </c>
      <c r="C109" s="21" t="s">
        <v>285</v>
      </c>
      <c r="D109" s="18" t="s">
        <v>57</v>
      </c>
      <c r="E109" s="13" t="s">
        <v>79</v>
      </c>
      <c r="F109" s="13">
        <v>1</v>
      </c>
      <c r="G109" s="19" t="s">
        <v>286</v>
      </c>
      <c r="H109" s="19" t="s">
        <v>286</v>
      </c>
      <c r="I109" s="31">
        <v>595</v>
      </c>
      <c r="J109" s="32">
        <v>29.49</v>
      </c>
      <c r="K109" s="31">
        <v>0</v>
      </c>
      <c r="L109" s="31"/>
      <c r="M109" s="31">
        <v>0</v>
      </c>
      <c r="N109" s="33"/>
      <c r="O109" s="15" t="s">
        <v>159</v>
      </c>
    </row>
    <row r="110" s="1" customFormat="1" ht="25.05" customHeight="1" spans="1:15">
      <c r="A110" s="13">
        <v>104</v>
      </c>
      <c r="B110" s="18" t="s">
        <v>304</v>
      </c>
      <c r="C110" s="21" t="s">
        <v>285</v>
      </c>
      <c r="D110" s="18" t="s">
        <v>57</v>
      </c>
      <c r="E110" s="13" t="s">
        <v>79</v>
      </c>
      <c r="F110" s="13">
        <v>1</v>
      </c>
      <c r="G110" s="19" t="s">
        <v>286</v>
      </c>
      <c r="H110" s="19" t="s">
        <v>286</v>
      </c>
      <c r="I110" s="31">
        <v>595</v>
      </c>
      <c r="J110" s="32">
        <v>29.49</v>
      </c>
      <c r="K110" s="31">
        <v>0</v>
      </c>
      <c r="L110" s="31"/>
      <c r="M110" s="31">
        <v>0</v>
      </c>
      <c r="N110" s="33"/>
      <c r="O110" s="15" t="s">
        <v>159</v>
      </c>
    </row>
    <row r="111" s="1" customFormat="1" ht="25.05" customHeight="1" spans="1:15">
      <c r="A111" s="13">
        <v>105</v>
      </c>
      <c r="B111" s="18" t="s">
        <v>305</v>
      </c>
      <c r="C111" s="21" t="s">
        <v>285</v>
      </c>
      <c r="D111" s="18" t="s">
        <v>57</v>
      </c>
      <c r="E111" s="13" t="s">
        <v>79</v>
      </c>
      <c r="F111" s="13">
        <v>1</v>
      </c>
      <c r="G111" s="19" t="s">
        <v>286</v>
      </c>
      <c r="H111" s="19" t="s">
        <v>286</v>
      </c>
      <c r="I111" s="31">
        <v>595</v>
      </c>
      <c r="J111" s="32">
        <v>29.49</v>
      </c>
      <c r="K111" s="31">
        <v>0</v>
      </c>
      <c r="L111" s="31"/>
      <c r="M111" s="31">
        <v>0</v>
      </c>
      <c r="N111" s="33"/>
      <c r="O111" s="15" t="s">
        <v>159</v>
      </c>
    </row>
    <row r="112" s="1" customFormat="1" ht="30" customHeight="1" spans="1:15">
      <c r="A112" s="13">
        <v>106</v>
      </c>
      <c r="B112" s="18" t="s">
        <v>306</v>
      </c>
      <c r="C112" s="21" t="s">
        <v>113</v>
      </c>
      <c r="D112" s="18" t="s">
        <v>307</v>
      </c>
      <c r="E112" s="13" t="s">
        <v>52</v>
      </c>
      <c r="F112" s="13">
        <v>1</v>
      </c>
      <c r="G112" s="19" t="s">
        <v>308</v>
      </c>
      <c r="H112" s="19" t="str">
        <f t="shared" ref="H112:H130" si="5">G112</f>
        <v>2009-05-07</v>
      </c>
      <c r="I112" s="31">
        <v>380</v>
      </c>
      <c r="J112" s="32">
        <v>10.62</v>
      </c>
      <c r="K112" s="31">
        <v>0</v>
      </c>
      <c r="L112" s="31"/>
      <c r="M112" s="31">
        <v>0</v>
      </c>
      <c r="N112" s="33"/>
      <c r="O112" s="15" t="s">
        <v>309</v>
      </c>
    </row>
    <row r="113" s="1" customFormat="1" ht="30" customHeight="1" spans="1:15">
      <c r="A113" s="13">
        <v>107</v>
      </c>
      <c r="B113" s="18" t="s">
        <v>310</v>
      </c>
      <c r="C113" s="21" t="s">
        <v>113</v>
      </c>
      <c r="D113" s="18" t="s">
        <v>311</v>
      </c>
      <c r="E113" s="13" t="s">
        <v>52</v>
      </c>
      <c r="F113" s="13">
        <v>1</v>
      </c>
      <c r="G113" s="19" t="s">
        <v>308</v>
      </c>
      <c r="H113" s="19" t="str">
        <f t="shared" si="5"/>
        <v>2009-05-07</v>
      </c>
      <c r="I113" s="31">
        <v>190</v>
      </c>
      <c r="J113" s="32">
        <v>5.3</v>
      </c>
      <c r="K113" s="31">
        <v>0</v>
      </c>
      <c r="L113" s="31"/>
      <c r="M113" s="31">
        <v>0</v>
      </c>
      <c r="N113" s="33"/>
      <c r="O113" s="15" t="s">
        <v>309</v>
      </c>
    </row>
    <row r="114" s="1" customFormat="1" ht="30" customHeight="1" spans="1:15">
      <c r="A114" s="13">
        <v>108</v>
      </c>
      <c r="B114" s="18" t="s">
        <v>312</v>
      </c>
      <c r="C114" s="21" t="s">
        <v>113</v>
      </c>
      <c r="D114" s="18" t="s">
        <v>311</v>
      </c>
      <c r="E114" s="13" t="s">
        <v>52</v>
      </c>
      <c r="F114" s="13">
        <v>1</v>
      </c>
      <c r="G114" s="19" t="s">
        <v>308</v>
      </c>
      <c r="H114" s="19" t="str">
        <f t="shared" si="5"/>
        <v>2009-05-07</v>
      </c>
      <c r="I114" s="31">
        <v>190</v>
      </c>
      <c r="J114" s="32">
        <v>5.32</v>
      </c>
      <c r="K114" s="31">
        <v>0</v>
      </c>
      <c r="L114" s="31"/>
      <c r="M114" s="31">
        <v>0</v>
      </c>
      <c r="N114" s="33"/>
      <c r="O114" s="15" t="s">
        <v>309</v>
      </c>
    </row>
    <row r="115" s="1" customFormat="1" ht="30" customHeight="1" spans="1:15">
      <c r="A115" s="13">
        <v>109</v>
      </c>
      <c r="B115" s="18" t="s">
        <v>313</v>
      </c>
      <c r="C115" s="21" t="s">
        <v>113</v>
      </c>
      <c r="D115" s="18" t="s">
        <v>307</v>
      </c>
      <c r="E115" s="13" t="s">
        <v>52</v>
      </c>
      <c r="F115" s="13">
        <v>1</v>
      </c>
      <c r="G115" s="19" t="s">
        <v>308</v>
      </c>
      <c r="H115" s="19" t="str">
        <f t="shared" si="5"/>
        <v>2009-05-07</v>
      </c>
      <c r="I115" s="31">
        <v>380</v>
      </c>
      <c r="J115" s="32">
        <v>10.62</v>
      </c>
      <c r="K115" s="31">
        <v>0</v>
      </c>
      <c r="L115" s="31"/>
      <c r="M115" s="31">
        <v>0</v>
      </c>
      <c r="N115" s="33"/>
      <c r="O115" s="15" t="s">
        <v>309</v>
      </c>
    </row>
    <row r="116" s="1" customFormat="1" ht="30" customHeight="1" spans="1:15">
      <c r="A116" s="13">
        <v>110</v>
      </c>
      <c r="B116" s="18" t="s">
        <v>314</v>
      </c>
      <c r="C116" s="21" t="s">
        <v>113</v>
      </c>
      <c r="D116" s="18" t="s">
        <v>311</v>
      </c>
      <c r="E116" s="13" t="s">
        <v>52</v>
      </c>
      <c r="F116" s="13">
        <v>1</v>
      </c>
      <c r="G116" s="19" t="s">
        <v>308</v>
      </c>
      <c r="H116" s="19" t="str">
        <f t="shared" si="5"/>
        <v>2009-05-07</v>
      </c>
      <c r="I116" s="31">
        <v>190</v>
      </c>
      <c r="J116" s="32">
        <v>5.3</v>
      </c>
      <c r="K116" s="31">
        <v>0</v>
      </c>
      <c r="L116" s="31"/>
      <c r="M116" s="31">
        <v>0</v>
      </c>
      <c r="N116" s="33"/>
      <c r="O116" s="15" t="s">
        <v>309</v>
      </c>
    </row>
    <row r="117" s="1" customFormat="1" ht="30" customHeight="1" spans="1:15">
      <c r="A117" s="13">
        <v>111</v>
      </c>
      <c r="B117" s="18" t="s">
        <v>315</v>
      </c>
      <c r="C117" s="21" t="s">
        <v>113</v>
      </c>
      <c r="D117" s="18" t="s">
        <v>311</v>
      </c>
      <c r="E117" s="13" t="s">
        <v>52</v>
      </c>
      <c r="F117" s="13">
        <v>1</v>
      </c>
      <c r="G117" s="19" t="s">
        <v>308</v>
      </c>
      <c r="H117" s="19" t="str">
        <f t="shared" si="5"/>
        <v>2009-05-07</v>
      </c>
      <c r="I117" s="31">
        <v>190</v>
      </c>
      <c r="J117" s="32">
        <v>5.32</v>
      </c>
      <c r="K117" s="31">
        <v>0</v>
      </c>
      <c r="L117" s="31"/>
      <c r="M117" s="31">
        <v>0</v>
      </c>
      <c r="N117" s="33"/>
      <c r="O117" s="15" t="s">
        <v>309</v>
      </c>
    </row>
    <row r="118" s="1" customFormat="1" ht="30" customHeight="1" spans="1:15">
      <c r="A118" s="13">
        <v>112</v>
      </c>
      <c r="B118" s="18" t="s">
        <v>316</v>
      </c>
      <c r="C118" s="21" t="s">
        <v>317</v>
      </c>
      <c r="D118" s="18" t="s">
        <v>318</v>
      </c>
      <c r="E118" s="13" t="s">
        <v>58</v>
      </c>
      <c r="F118" s="13">
        <v>1</v>
      </c>
      <c r="G118" s="19" t="s">
        <v>134</v>
      </c>
      <c r="H118" s="19" t="str">
        <f t="shared" si="5"/>
        <v>2005-12-30</v>
      </c>
      <c r="I118" s="31">
        <v>2300</v>
      </c>
      <c r="J118" s="32">
        <v>0</v>
      </c>
      <c r="K118" s="31">
        <v>0</v>
      </c>
      <c r="L118" s="31"/>
      <c r="M118" s="31">
        <v>0</v>
      </c>
      <c r="N118" s="33"/>
      <c r="O118" s="15" t="s">
        <v>309</v>
      </c>
    </row>
    <row r="119" s="1" customFormat="1" ht="30" customHeight="1" spans="1:15">
      <c r="A119" s="13">
        <v>113</v>
      </c>
      <c r="B119" s="18" t="s">
        <v>319</v>
      </c>
      <c r="C119" s="22" t="s">
        <v>320</v>
      </c>
      <c r="D119" s="20" t="s">
        <v>321</v>
      </c>
      <c r="E119" s="13" t="s">
        <v>52</v>
      </c>
      <c r="F119" s="13">
        <v>1</v>
      </c>
      <c r="G119" s="19" t="s">
        <v>322</v>
      </c>
      <c r="H119" s="19" t="str">
        <f t="shared" si="5"/>
        <v>2009-07-22</v>
      </c>
      <c r="I119" s="31">
        <v>1750</v>
      </c>
      <c r="J119" s="32">
        <v>0</v>
      </c>
      <c r="K119" s="31">
        <v>0</v>
      </c>
      <c r="L119" s="31"/>
      <c r="M119" s="31">
        <v>0</v>
      </c>
      <c r="N119" s="33"/>
      <c r="O119" s="15" t="s">
        <v>309</v>
      </c>
    </row>
    <row r="120" s="1" customFormat="1" ht="30" customHeight="1" spans="1:15">
      <c r="A120" s="13">
        <v>114</v>
      </c>
      <c r="B120" s="18" t="s">
        <v>323</v>
      </c>
      <c r="C120" s="22" t="s">
        <v>324</v>
      </c>
      <c r="D120" s="20" t="s">
        <v>321</v>
      </c>
      <c r="E120" s="13" t="s">
        <v>58</v>
      </c>
      <c r="F120" s="13">
        <v>1</v>
      </c>
      <c r="G120" s="19" t="s">
        <v>322</v>
      </c>
      <c r="H120" s="19" t="str">
        <f t="shared" si="5"/>
        <v>2009-07-22</v>
      </c>
      <c r="I120" s="31">
        <v>1740</v>
      </c>
      <c r="J120" s="32">
        <v>0</v>
      </c>
      <c r="K120" s="31">
        <v>0</v>
      </c>
      <c r="L120" s="31"/>
      <c r="M120" s="31">
        <v>0</v>
      </c>
      <c r="N120" s="33"/>
      <c r="O120" s="15" t="s">
        <v>309</v>
      </c>
    </row>
    <row r="121" s="1" customFormat="1" ht="30" customHeight="1" spans="1:15">
      <c r="A121" s="13">
        <v>115</v>
      </c>
      <c r="B121" s="18" t="s">
        <v>325</v>
      </c>
      <c r="C121" s="22" t="s">
        <v>326</v>
      </c>
      <c r="D121" s="20" t="s">
        <v>327</v>
      </c>
      <c r="E121" s="13" t="s">
        <v>52</v>
      </c>
      <c r="F121" s="13">
        <v>1</v>
      </c>
      <c r="G121" s="19" t="s">
        <v>62</v>
      </c>
      <c r="H121" s="19" t="str">
        <f t="shared" si="5"/>
        <v>2004-09-28</v>
      </c>
      <c r="I121" s="31">
        <v>450</v>
      </c>
      <c r="J121" s="32">
        <v>0</v>
      </c>
      <c r="K121" s="31">
        <v>0</v>
      </c>
      <c r="L121" s="31"/>
      <c r="M121" s="31">
        <v>0</v>
      </c>
      <c r="N121" s="33"/>
      <c r="O121" s="15" t="s">
        <v>309</v>
      </c>
    </row>
    <row r="122" s="1" customFormat="1" ht="30" customHeight="1" spans="1:15">
      <c r="A122" s="13">
        <v>116</v>
      </c>
      <c r="B122" s="18" t="s">
        <v>328</v>
      </c>
      <c r="C122" s="22" t="s">
        <v>56</v>
      </c>
      <c r="D122" s="20" t="s">
        <v>329</v>
      </c>
      <c r="E122" s="13" t="s">
        <v>58</v>
      </c>
      <c r="F122" s="13">
        <v>1</v>
      </c>
      <c r="G122" s="19" t="s">
        <v>134</v>
      </c>
      <c r="H122" s="19" t="str">
        <f t="shared" si="5"/>
        <v>2005-12-30</v>
      </c>
      <c r="I122" s="31">
        <v>680</v>
      </c>
      <c r="J122" s="32">
        <v>0</v>
      </c>
      <c r="K122" s="31">
        <v>0</v>
      </c>
      <c r="L122" s="31"/>
      <c r="M122" s="31">
        <v>0</v>
      </c>
      <c r="N122" s="33"/>
      <c r="O122" s="15" t="s">
        <v>309</v>
      </c>
    </row>
    <row r="123" s="1" customFormat="1" ht="30" customHeight="1" spans="1:15">
      <c r="A123" s="13">
        <v>117</v>
      </c>
      <c r="B123" s="18" t="s">
        <v>330</v>
      </c>
      <c r="C123" s="21" t="s">
        <v>331</v>
      </c>
      <c r="D123" s="18" t="s">
        <v>332</v>
      </c>
      <c r="E123" s="13" t="s">
        <v>46</v>
      </c>
      <c r="F123" s="13">
        <v>1</v>
      </c>
      <c r="G123" s="19" t="s">
        <v>333</v>
      </c>
      <c r="H123" s="19" t="str">
        <f t="shared" si="5"/>
        <v>2017-12-27</v>
      </c>
      <c r="I123" s="31">
        <v>860</v>
      </c>
      <c r="J123" s="32">
        <v>0</v>
      </c>
      <c r="K123" s="31">
        <v>3.2</v>
      </c>
      <c r="L123" s="31"/>
      <c r="M123" s="31">
        <v>3.2</v>
      </c>
      <c r="N123" s="33"/>
      <c r="O123" s="15" t="s">
        <v>309</v>
      </c>
    </row>
    <row r="124" s="1" customFormat="1" ht="30" customHeight="1" spans="1:15">
      <c r="A124" s="13">
        <v>118</v>
      </c>
      <c r="B124" s="18" t="s">
        <v>334</v>
      </c>
      <c r="C124" s="21" t="s">
        <v>335</v>
      </c>
      <c r="D124" s="18" t="s">
        <v>336</v>
      </c>
      <c r="E124" s="13" t="s">
        <v>46</v>
      </c>
      <c r="F124" s="13">
        <v>1</v>
      </c>
      <c r="G124" s="19" t="s">
        <v>278</v>
      </c>
      <c r="H124" s="19" t="str">
        <f t="shared" si="5"/>
        <v>2014-03-25</v>
      </c>
      <c r="I124" s="31">
        <v>4360</v>
      </c>
      <c r="J124" s="32">
        <v>109.2</v>
      </c>
      <c r="K124" s="31">
        <v>400</v>
      </c>
      <c r="L124" s="31"/>
      <c r="M124" s="31">
        <v>400</v>
      </c>
      <c r="N124" s="33">
        <f t="shared" si="4"/>
        <v>266.300366300366</v>
      </c>
      <c r="O124" s="15" t="s">
        <v>309</v>
      </c>
    </row>
    <row r="125" s="1" customFormat="1" ht="30" customHeight="1" spans="1:15">
      <c r="A125" s="13">
        <v>119</v>
      </c>
      <c r="B125" s="18" t="s">
        <v>337</v>
      </c>
      <c r="C125" s="21" t="s">
        <v>82</v>
      </c>
      <c r="D125" s="18" t="s">
        <v>338</v>
      </c>
      <c r="E125" s="13" t="s">
        <v>46</v>
      </c>
      <c r="F125" s="13">
        <v>1</v>
      </c>
      <c r="G125" s="19" t="s">
        <v>280</v>
      </c>
      <c r="H125" s="19" t="str">
        <f t="shared" si="5"/>
        <v>2012-10-25</v>
      </c>
      <c r="I125" s="31">
        <v>6380</v>
      </c>
      <c r="J125" s="32">
        <v>0</v>
      </c>
      <c r="K125" s="31">
        <v>500</v>
      </c>
      <c r="L125" s="31"/>
      <c r="M125" s="31">
        <v>500</v>
      </c>
      <c r="N125" s="33"/>
      <c r="O125" s="15" t="s">
        <v>309</v>
      </c>
    </row>
    <row r="126" s="1" customFormat="1" ht="25.05" customHeight="1" spans="1:15">
      <c r="A126" s="13">
        <v>120</v>
      </c>
      <c r="B126" s="18" t="s">
        <v>339</v>
      </c>
      <c r="C126" s="21" t="s">
        <v>285</v>
      </c>
      <c r="D126" s="18" t="s">
        <v>57</v>
      </c>
      <c r="E126" s="13" t="s">
        <v>79</v>
      </c>
      <c r="F126" s="13">
        <v>1</v>
      </c>
      <c r="G126" s="19" t="s">
        <v>286</v>
      </c>
      <c r="H126" s="19" t="str">
        <f t="shared" si="5"/>
        <v>2009-09-22</v>
      </c>
      <c r="I126" s="31">
        <v>595</v>
      </c>
      <c r="J126" s="32">
        <v>29.49</v>
      </c>
      <c r="K126" s="31">
        <v>0</v>
      </c>
      <c r="L126" s="31"/>
      <c r="M126" s="31">
        <v>0</v>
      </c>
      <c r="N126" s="33"/>
      <c r="O126" s="15" t="s">
        <v>340</v>
      </c>
    </row>
    <row r="127" s="1" customFormat="1" ht="25.05" customHeight="1" spans="1:15">
      <c r="A127" s="13">
        <v>121</v>
      </c>
      <c r="B127" s="18" t="s">
        <v>341</v>
      </c>
      <c r="C127" s="21" t="s">
        <v>285</v>
      </c>
      <c r="D127" s="18" t="s">
        <v>57</v>
      </c>
      <c r="E127" s="13" t="s">
        <v>79</v>
      </c>
      <c r="F127" s="13">
        <v>1</v>
      </c>
      <c r="G127" s="19" t="s">
        <v>286</v>
      </c>
      <c r="H127" s="19" t="str">
        <f t="shared" si="5"/>
        <v>2009-09-22</v>
      </c>
      <c r="I127" s="31">
        <v>595</v>
      </c>
      <c r="J127" s="32">
        <v>29.49</v>
      </c>
      <c r="K127" s="31">
        <v>0</v>
      </c>
      <c r="L127" s="31"/>
      <c r="M127" s="31">
        <v>0</v>
      </c>
      <c r="N127" s="33"/>
      <c r="O127" s="15" t="s">
        <v>340</v>
      </c>
    </row>
    <row r="128" s="1" customFormat="1" ht="25.05" customHeight="1" spans="1:15">
      <c r="A128" s="13">
        <v>122</v>
      </c>
      <c r="B128" s="18" t="s">
        <v>342</v>
      </c>
      <c r="C128" s="21" t="s">
        <v>285</v>
      </c>
      <c r="D128" s="18" t="s">
        <v>57</v>
      </c>
      <c r="E128" s="13" t="s">
        <v>79</v>
      </c>
      <c r="F128" s="13">
        <v>1</v>
      </c>
      <c r="G128" s="19" t="s">
        <v>286</v>
      </c>
      <c r="H128" s="19" t="str">
        <f t="shared" si="5"/>
        <v>2009-09-22</v>
      </c>
      <c r="I128" s="31">
        <v>595</v>
      </c>
      <c r="J128" s="32">
        <v>29.49</v>
      </c>
      <c r="K128" s="31">
        <v>0</v>
      </c>
      <c r="L128" s="31"/>
      <c r="M128" s="31">
        <v>0</v>
      </c>
      <c r="N128" s="33"/>
      <c r="O128" s="15" t="s">
        <v>340</v>
      </c>
    </row>
    <row r="129" s="1" customFormat="1" ht="25.05" customHeight="1" spans="1:15">
      <c r="A129" s="13">
        <v>123</v>
      </c>
      <c r="B129" s="18" t="s">
        <v>343</v>
      </c>
      <c r="C129" s="21" t="s">
        <v>285</v>
      </c>
      <c r="D129" s="18" t="s">
        <v>57</v>
      </c>
      <c r="E129" s="13" t="s">
        <v>79</v>
      </c>
      <c r="F129" s="13">
        <v>1</v>
      </c>
      <c r="G129" s="19" t="s">
        <v>286</v>
      </c>
      <c r="H129" s="19" t="str">
        <f t="shared" si="5"/>
        <v>2009-09-22</v>
      </c>
      <c r="I129" s="31">
        <v>595</v>
      </c>
      <c r="J129" s="32">
        <v>29.49</v>
      </c>
      <c r="K129" s="31">
        <v>0</v>
      </c>
      <c r="L129" s="31"/>
      <c r="M129" s="31">
        <v>0</v>
      </c>
      <c r="N129" s="33"/>
      <c r="O129" s="15" t="s">
        <v>340</v>
      </c>
    </row>
    <row r="130" s="1" customFormat="1" ht="25.05" customHeight="1" spans="1:15">
      <c r="A130" s="13">
        <v>124</v>
      </c>
      <c r="B130" s="18" t="s">
        <v>344</v>
      </c>
      <c r="C130" s="21" t="s">
        <v>326</v>
      </c>
      <c r="D130" s="18" t="s">
        <v>57</v>
      </c>
      <c r="E130" s="13" t="s">
        <v>79</v>
      </c>
      <c r="F130" s="13">
        <v>1</v>
      </c>
      <c r="G130" s="19" t="s">
        <v>286</v>
      </c>
      <c r="H130" s="19" t="str">
        <f t="shared" si="5"/>
        <v>2009-09-22</v>
      </c>
      <c r="I130" s="31">
        <v>380</v>
      </c>
      <c r="J130" s="32">
        <v>19.07</v>
      </c>
      <c r="K130" s="31">
        <v>0</v>
      </c>
      <c r="L130" s="31"/>
      <c r="M130" s="31">
        <v>0</v>
      </c>
      <c r="N130" s="33"/>
      <c r="O130" s="15" t="s">
        <v>340</v>
      </c>
    </row>
    <row r="131" s="1" customFormat="1" ht="25.05" customHeight="1" spans="1:15">
      <c r="A131" s="46"/>
      <c r="B131" s="46"/>
      <c r="C131" s="47"/>
      <c r="D131" s="47"/>
      <c r="E131" s="46"/>
      <c r="F131" s="46"/>
      <c r="G131" s="48"/>
      <c r="H131" s="48"/>
      <c r="I131" s="52"/>
      <c r="J131" s="52"/>
      <c r="K131" s="31"/>
      <c r="L131" s="31"/>
      <c r="M131" s="31"/>
      <c r="N131" s="33"/>
      <c r="O131" s="53"/>
    </row>
    <row r="132" s="1" customFormat="1" ht="25.05" customHeight="1" spans="1:15">
      <c r="A132" s="46" t="s">
        <v>345</v>
      </c>
      <c r="B132" s="46"/>
      <c r="C132" s="46"/>
      <c r="D132" s="49"/>
      <c r="E132" s="48"/>
      <c r="F132" s="46">
        <f>SUM(F7:F131)</f>
        <v>127</v>
      </c>
      <c r="G132" s="50"/>
      <c r="H132" s="50"/>
      <c r="I132" s="31">
        <f>SUM(I7:I131)</f>
        <v>274740.6</v>
      </c>
      <c r="J132" s="31">
        <f>SUM(J7:J131)</f>
        <v>54573.79</v>
      </c>
      <c r="K132" s="31">
        <f>SUM(K7:K130)</f>
        <v>8373.106</v>
      </c>
      <c r="L132" s="31"/>
      <c r="M132" s="31">
        <f t="shared" ref="M132" si="6">SUM(M7:M130)</f>
        <v>8373.106</v>
      </c>
      <c r="N132" s="33">
        <f t="shared" si="4"/>
        <v>-84.6572759560954</v>
      </c>
      <c r="O132" s="54"/>
    </row>
    <row r="133" spans="1:15">
      <c r="A133" s="51" t="s">
        <v>346</v>
      </c>
      <c r="B133" s="51"/>
      <c r="C133" s="12"/>
      <c r="D133" s="12"/>
      <c r="E133" s="51"/>
      <c r="F133" s="12"/>
      <c r="G133" s="12"/>
      <c r="H133" s="12"/>
      <c r="I133" s="55"/>
      <c r="J133" s="12"/>
      <c r="K133" s="12"/>
      <c r="L133" s="12"/>
      <c r="M133" s="51" t="s">
        <v>28</v>
      </c>
      <c r="N133" s="28"/>
      <c r="O133" s="12"/>
    </row>
    <row r="134" spans="1:15">
      <c r="A134" s="51" t="s">
        <v>347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</sheetData>
  <sortState ref="A7:P109">
    <sortCondition ref="O7:O109"/>
  </sortState>
  <mergeCells count="15">
    <mergeCell ref="A1:O1"/>
    <mergeCell ref="A2:O2"/>
    <mergeCell ref="I5:J5"/>
    <mergeCell ref="K5:M5"/>
    <mergeCell ref="A132:C132"/>
    <mergeCell ref="A5:A6"/>
    <mergeCell ref="B5:B6"/>
    <mergeCell ref="C5:C6"/>
    <mergeCell ref="D5:D6"/>
    <mergeCell ref="E5:E6"/>
    <mergeCell ref="F5:F6"/>
    <mergeCell ref="G5:G6"/>
    <mergeCell ref="H5:H6"/>
    <mergeCell ref="N5:N6"/>
    <mergeCell ref="O5:O6"/>
  </mergeCells>
  <printOptions horizontalCentered="1"/>
  <pageMargins left="0.590551181102362" right="0.590551181102362" top="0.78740157480315" bottom="0.590551181102362" header="0.511811023622047" footer="0.511811023622047"/>
  <pageSetup paperSize="9" scale="76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4-6固定资产汇总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无忧无虑</cp:lastModifiedBy>
  <dcterms:created xsi:type="dcterms:W3CDTF">2021-11-20T02:01:00Z</dcterms:created>
  <cp:lastPrinted>2024-01-19T06:54:00Z</cp:lastPrinted>
  <dcterms:modified xsi:type="dcterms:W3CDTF">2024-02-23T02:30:58Z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7C504EE2799F4DA6A192DF14F2192F53_13</vt:lpwstr>
  </property>
  <property fmtid="{D5CDD505-2E9C-101B-9397-08002B2CF9AE}" pid="3" name="KSOProductBuildVer">
    <vt:lpwstr>2052-12.1.0.16250</vt:lpwstr>
  </property>
</Properties>
</file>